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285" activeTab="2"/>
  </bookViews>
  <sheets>
    <sheet name="本國籍員工" sheetId="1" r:id="rId1"/>
    <sheet name="外國籍員工" sheetId="2" r:id="rId2"/>
    <sheet name="1070101勞退金" sheetId="3" r:id="rId3"/>
    <sheet name="1070101起健保費" sheetId="4" r:id="rId4"/>
  </sheets>
  <calcPr calcId="162913"/>
</workbook>
</file>

<file path=xl/calcChain.xml><?xml version="1.0" encoding="utf-8"?>
<calcChain xmlns="http://schemas.openxmlformats.org/spreadsheetml/2006/main">
  <c r="L8" i="3" l="1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21" i="3"/>
  <c r="F13" i="3"/>
  <c r="F14" i="3"/>
  <c r="F15" i="3"/>
  <c r="F16" i="3"/>
  <c r="F17" i="3"/>
  <c r="F18" i="3"/>
  <c r="F19" i="3"/>
  <c r="F20" i="3"/>
  <c r="F8" i="3"/>
  <c r="F9" i="3"/>
  <c r="F10" i="3"/>
  <c r="F11" i="3"/>
  <c r="F35" i="3"/>
  <c r="F12" i="3"/>
  <c r="L7" i="3"/>
  <c r="F7" i="3"/>
  <c r="E15" i="2" l="1"/>
  <c r="H15" i="2" s="1"/>
  <c r="D15" i="2"/>
  <c r="C15" i="2"/>
  <c r="I15" i="1"/>
  <c r="H15" i="1"/>
  <c r="G15" i="1"/>
  <c r="F15" i="1"/>
  <c r="J15" i="1" s="1"/>
  <c r="D15" i="1"/>
  <c r="C15" i="1"/>
  <c r="E15" i="1" s="1"/>
  <c r="I7" i="1" l="1"/>
  <c r="I8" i="1"/>
  <c r="I9" i="1"/>
  <c r="I10" i="1"/>
  <c r="I11" i="1"/>
  <c r="I12" i="1"/>
  <c r="I13" i="1"/>
  <c r="I14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6" i="1"/>
  <c r="H7" i="1"/>
  <c r="H8" i="1"/>
  <c r="H9" i="1"/>
  <c r="H10" i="1"/>
  <c r="H11" i="1"/>
  <c r="H12" i="1"/>
  <c r="H13" i="1"/>
  <c r="H14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6" i="1"/>
  <c r="G7" i="1"/>
  <c r="G8" i="1"/>
  <c r="G9" i="1"/>
  <c r="G10" i="1"/>
  <c r="G11" i="1"/>
  <c r="G12" i="1"/>
  <c r="G13" i="1"/>
  <c r="G14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6" i="1"/>
  <c r="E7" i="2"/>
  <c r="H7" i="2" s="1"/>
  <c r="E8" i="2"/>
  <c r="H8" i="2" s="1"/>
  <c r="E9" i="2"/>
  <c r="H9" i="2" s="1"/>
  <c r="E10" i="2"/>
  <c r="H10" i="2" s="1"/>
  <c r="E11" i="2"/>
  <c r="E12" i="2"/>
  <c r="H12" i="2" s="1"/>
  <c r="E13" i="2"/>
  <c r="E14" i="2"/>
  <c r="H14" i="2" s="1"/>
  <c r="E16" i="2"/>
  <c r="H16" i="2" s="1"/>
  <c r="E17" i="2"/>
  <c r="H17" i="2" s="1"/>
  <c r="E18" i="2"/>
  <c r="H18" i="2" s="1"/>
  <c r="E19" i="2"/>
  <c r="H19" i="2" s="1"/>
  <c r="E20" i="2"/>
  <c r="H20" i="2" s="1"/>
  <c r="E21" i="2"/>
  <c r="H21" i="2" s="1"/>
  <c r="E22" i="2"/>
  <c r="H22" i="2" s="1"/>
  <c r="E23" i="2"/>
  <c r="H23" i="2" s="1"/>
  <c r="E24" i="2"/>
  <c r="E25" i="2"/>
  <c r="E26" i="2"/>
  <c r="E27" i="2"/>
  <c r="H27" i="2" s="1"/>
  <c r="E28" i="2"/>
  <c r="H28" i="2" s="1"/>
  <c r="E29" i="2"/>
  <c r="H29" i="2" s="1"/>
  <c r="E30" i="2"/>
  <c r="H30" i="2" s="1"/>
  <c r="E31" i="2"/>
  <c r="H31" i="2" s="1"/>
  <c r="E32" i="2"/>
  <c r="H32" i="2" s="1"/>
  <c r="E6" i="2"/>
  <c r="H6" i="2" s="1"/>
  <c r="D7" i="2"/>
  <c r="D8" i="2"/>
  <c r="D9" i="2"/>
  <c r="D10" i="2"/>
  <c r="D11" i="2"/>
  <c r="D12" i="2"/>
  <c r="D13" i="2"/>
  <c r="D14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6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4" i="2"/>
  <c r="C13" i="2"/>
  <c r="C12" i="2"/>
  <c r="C11" i="2"/>
  <c r="C10" i="2"/>
  <c r="C9" i="2"/>
  <c r="C8" i="2"/>
  <c r="C7" i="2"/>
  <c r="C6" i="2"/>
  <c r="F7" i="1"/>
  <c r="F8" i="1"/>
  <c r="F9" i="1"/>
  <c r="F10" i="1"/>
  <c r="F11" i="1"/>
  <c r="F12" i="1"/>
  <c r="F13" i="1"/>
  <c r="F14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6" i="1"/>
  <c r="C12" i="1"/>
  <c r="D7" i="1"/>
  <c r="D8" i="1"/>
  <c r="D9" i="1"/>
  <c r="D10" i="1"/>
  <c r="D11" i="1"/>
  <c r="D12" i="1"/>
  <c r="D13" i="1"/>
  <c r="D14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6" i="1"/>
  <c r="C7" i="1"/>
  <c r="C8" i="1"/>
  <c r="C9" i="1"/>
  <c r="C10" i="1"/>
  <c r="C11" i="1"/>
  <c r="C13" i="1"/>
  <c r="C14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6" i="1"/>
  <c r="J28" i="1" l="1"/>
  <c r="J27" i="1"/>
  <c r="J23" i="1"/>
  <c r="J16" i="1"/>
  <c r="J32" i="1"/>
  <c r="J30" i="1"/>
  <c r="J14" i="1"/>
  <c r="E9" i="1"/>
  <c r="J21" i="1"/>
  <c r="J13" i="1"/>
  <c r="J9" i="1"/>
  <c r="J22" i="1"/>
  <c r="J18" i="1"/>
  <c r="E14" i="1"/>
  <c r="E17" i="1"/>
  <c r="E13" i="1"/>
  <c r="E8" i="1"/>
  <c r="E32" i="1"/>
  <c r="E28" i="1"/>
  <c r="E24" i="1"/>
  <c r="E30" i="1"/>
  <c r="E11" i="1"/>
  <c r="E7" i="1"/>
  <c r="E31" i="1"/>
  <c r="E19" i="1"/>
  <c r="E16" i="1"/>
  <c r="E10" i="1"/>
  <c r="E6" i="1"/>
  <c r="E29" i="1"/>
  <c r="E26" i="1"/>
  <c r="E22" i="1"/>
  <c r="E18" i="1"/>
  <c r="J6" i="1"/>
</calcChain>
</file>

<file path=xl/sharedStrings.xml><?xml version="1.0" encoding="utf-8"?>
<sst xmlns="http://schemas.openxmlformats.org/spreadsheetml/2006/main" count="254" uniqueCount="226">
  <si>
    <r>
      <rPr>
        <sz val="12"/>
        <rFont val="標楷體"/>
        <family val="4"/>
        <charset val="136"/>
      </rPr>
      <t>類別</t>
    </r>
  </si>
  <si>
    <t>月投保薪資</t>
  </si>
  <si>
    <t>薪資代扣</t>
  </si>
  <si>
    <t>雇主負擔</t>
  </si>
  <si>
    <t>普通事故
保險費</t>
  </si>
  <si>
    <t>就業
保險費</t>
  </si>
  <si>
    <t>合計</t>
  </si>
  <si>
    <t>職業災害
保險費</t>
  </si>
  <si>
    <t>工資墊償
基金提繳費</t>
  </si>
  <si>
    <r>
      <rPr>
        <sz val="12"/>
        <rFont val="標楷體"/>
        <family val="4"/>
        <charset val="136"/>
      </rPr>
      <t>部分工時勞工適用</t>
    </r>
  </si>
  <si>
    <t>※工資墊償費率為月投保薪資0.025%</t>
  </si>
  <si>
    <t>◎被保險人每月應繳保險費＝勞工保險普通事故保險費＋就業保險費</t>
  </si>
  <si>
    <r>
      <t>◎被保險人每月應繳勞退金＝月提繳工資</t>
    </r>
    <r>
      <rPr>
        <b/>
        <sz val="12"/>
        <color indexed="61"/>
        <rFont val="Times New Roman"/>
        <family val="1"/>
      </rPr>
      <t>×6</t>
    </r>
    <r>
      <rPr>
        <b/>
        <sz val="12"/>
        <color indexed="61"/>
        <rFont val="標楷體"/>
        <family val="4"/>
        <charset val="136"/>
      </rPr>
      <t>％</t>
    </r>
  </si>
  <si>
    <r>
      <t>勞工保險費負擔表</t>
    </r>
    <r>
      <rPr>
        <b/>
        <sz val="14"/>
        <color indexed="21"/>
        <rFont val="標楷體"/>
        <family val="4"/>
        <charset val="136"/>
      </rPr>
      <t>(外國籍員工適用表)</t>
    </r>
  </si>
  <si>
    <r>
      <t>※職災保險費費率為月投保薪資</t>
    </r>
    <r>
      <rPr>
        <b/>
        <sz val="13"/>
        <color indexed="12"/>
        <rFont val="Times New Roman"/>
        <family val="1"/>
      </rPr>
      <t>×0.1</t>
    </r>
    <r>
      <rPr>
        <b/>
        <sz val="13"/>
        <color indexed="12"/>
        <rFont val="標楷體"/>
        <family val="4"/>
        <charset val="136"/>
      </rPr>
      <t>％</t>
    </r>
    <r>
      <rPr>
        <b/>
        <sz val="14"/>
        <color indexed="12"/>
        <rFont val="Times New Roman"/>
        <family val="1"/>
      </rPr>
      <t/>
    </r>
  </si>
  <si>
    <r>
      <t>※已領取公教人員保險養老給付者、雇主、外勞、年滿</t>
    </r>
    <r>
      <rPr>
        <b/>
        <sz val="12"/>
        <color indexed="12"/>
        <rFont val="Times New Roman"/>
        <family val="1"/>
      </rPr>
      <t>60</t>
    </r>
    <r>
      <rPr>
        <b/>
        <sz val="12"/>
        <color indexed="12"/>
        <rFont val="標楷體"/>
        <family val="4"/>
        <charset val="136"/>
      </rPr>
      <t>歲者，免負擔就業保險費。</t>
    </r>
  </si>
  <si>
    <t>◎被保險人每月應繳保險費＝勞工保險普通事故保險費</t>
  </si>
  <si>
    <t>◎投保單位每月應繳保險費＝勞工保險普通事故保險費+職災保險費+工資墊償基金</t>
  </si>
  <si>
    <r>
      <t>勞工保險費負擔表</t>
    </r>
    <r>
      <rPr>
        <b/>
        <sz val="14"/>
        <color theme="1"/>
        <rFont val="標楷體"/>
        <family val="4"/>
        <charset val="136"/>
      </rPr>
      <t>(本國籍員工適用表)</t>
    </r>
  </si>
  <si>
    <r>
      <t>※勞工保險普通事故保險費調高</t>
    </r>
    <r>
      <rPr>
        <b/>
        <sz val="13"/>
        <color indexed="12"/>
        <rFont val="Times New Roman"/>
        <family val="1"/>
      </rPr>
      <t>0.5</t>
    </r>
    <r>
      <rPr>
        <b/>
        <sz val="13"/>
        <color indexed="12"/>
        <rFont val="標楷體"/>
        <family val="4"/>
        <charset val="136"/>
      </rPr>
      <t>％</t>
    </r>
    <r>
      <rPr>
        <b/>
        <sz val="13"/>
        <color indexed="12"/>
        <rFont val="Times New Roman"/>
        <family val="1"/>
      </rPr>
      <t>(</t>
    </r>
    <r>
      <rPr>
        <b/>
        <sz val="13"/>
        <color indexed="12"/>
        <rFont val="標楷體"/>
        <family val="4"/>
        <charset val="136"/>
      </rPr>
      <t>原</t>
    </r>
    <r>
      <rPr>
        <b/>
        <sz val="13"/>
        <color indexed="12"/>
        <rFont val="Times New Roman"/>
        <family val="1"/>
      </rPr>
      <t>9</t>
    </r>
    <r>
      <rPr>
        <b/>
        <sz val="13"/>
        <color indexed="12"/>
        <rFont val="標楷體"/>
        <family val="4"/>
        <charset val="136"/>
      </rPr>
      <t>％調高為</t>
    </r>
    <r>
      <rPr>
        <b/>
        <sz val="13"/>
        <color indexed="12"/>
        <rFont val="Times New Roman"/>
        <family val="1"/>
      </rPr>
      <t>9.5</t>
    </r>
    <r>
      <rPr>
        <b/>
        <sz val="13"/>
        <color indexed="12"/>
        <rFont val="標楷體"/>
        <family val="4"/>
        <charset val="136"/>
      </rPr>
      <t>％</t>
    </r>
    <r>
      <rPr>
        <b/>
        <sz val="13"/>
        <color indexed="12"/>
        <rFont val="Times New Roman"/>
        <family val="1"/>
      </rPr>
      <t>)</t>
    </r>
    <phoneticPr fontId="26" type="noConversion"/>
  </si>
  <si>
    <r>
      <t>※自106年1月1日起勞工保險普通事故保險費調高</t>
    </r>
    <r>
      <rPr>
        <b/>
        <sz val="13"/>
        <color theme="1"/>
        <rFont val="Times New Roman"/>
        <family val="1"/>
      </rPr>
      <t>0.5</t>
    </r>
    <r>
      <rPr>
        <b/>
        <sz val="13"/>
        <color theme="1"/>
        <rFont val="標楷體"/>
        <family val="4"/>
        <charset val="136"/>
      </rPr>
      <t>％</t>
    </r>
    <r>
      <rPr>
        <b/>
        <sz val="13"/>
        <color theme="1"/>
        <rFont val="Times New Roman"/>
        <family val="1"/>
      </rPr>
      <t>(</t>
    </r>
    <r>
      <rPr>
        <b/>
        <sz val="13"/>
        <color theme="1"/>
        <rFont val="標楷體"/>
        <family val="4"/>
        <charset val="136"/>
      </rPr>
      <t>原</t>
    </r>
    <r>
      <rPr>
        <b/>
        <sz val="13"/>
        <color theme="1"/>
        <rFont val="Times New Roman"/>
        <family val="1"/>
      </rPr>
      <t>9</t>
    </r>
    <r>
      <rPr>
        <b/>
        <sz val="13"/>
        <color theme="1"/>
        <rFont val="標楷體"/>
        <family val="4"/>
        <charset val="136"/>
      </rPr>
      <t>％調高為</t>
    </r>
    <r>
      <rPr>
        <b/>
        <sz val="13"/>
        <color theme="1"/>
        <rFont val="Times New Roman"/>
        <family val="1"/>
      </rPr>
      <t>9.5</t>
    </r>
    <r>
      <rPr>
        <b/>
        <sz val="13"/>
        <color theme="1"/>
        <rFont val="標楷體"/>
        <family val="4"/>
        <charset val="136"/>
      </rPr>
      <t>％</t>
    </r>
    <r>
      <rPr>
        <b/>
        <sz val="13"/>
        <color theme="1"/>
        <rFont val="Times New Roman"/>
        <family val="1"/>
      </rPr>
      <t>)</t>
    </r>
    <phoneticPr fontId="26" type="noConversion"/>
  </si>
  <si>
    <r>
      <t>※已領取公教人員保險養老給付者、雇主、外勞、年滿</t>
    </r>
    <r>
      <rPr>
        <b/>
        <sz val="12"/>
        <color theme="1"/>
        <rFont val="Times New Roman"/>
        <family val="1"/>
      </rPr>
      <t>60</t>
    </r>
    <r>
      <rPr>
        <b/>
        <sz val="12"/>
        <color theme="1"/>
        <rFont val="標楷體"/>
        <family val="4"/>
        <charset val="136"/>
      </rPr>
      <t>歲者，免負擔就業保險費。</t>
    </r>
  </si>
  <si>
    <r>
      <t>◎被保險人每月應繳勞退金＝月提繳工資</t>
    </r>
    <r>
      <rPr>
        <b/>
        <sz val="12"/>
        <color theme="1"/>
        <rFont val="Times New Roman"/>
        <family val="1"/>
      </rPr>
      <t>×6</t>
    </r>
    <r>
      <rPr>
        <b/>
        <sz val="12"/>
        <color theme="1"/>
        <rFont val="標楷體"/>
        <family val="4"/>
        <charset val="136"/>
      </rPr>
      <t>％</t>
    </r>
  </si>
  <si>
    <r>
      <t>請自行計算</t>
    </r>
    <r>
      <rPr>
        <b/>
        <sz val="13"/>
        <color theme="1"/>
        <rFont val="標楷體"/>
        <family val="4"/>
        <charset val="136"/>
      </rPr>
      <t>職災金額</t>
    </r>
    <r>
      <rPr>
        <b/>
        <sz val="13"/>
        <color theme="1"/>
        <rFont val="Times New Roman"/>
        <family val="1"/>
      </rPr>
      <t>=</t>
    </r>
    <r>
      <rPr>
        <b/>
        <sz val="13"/>
        <color theme="1"/>
        <rFont val="標楷體"/>
        <family val="4"/>
        <charset val="136"/>
      </rPr>
      <t>投保薪資級距</t>
    </r>
    <r>
      <rPr>
        <b/>
        <sz val="13"/>
        <color theme="1"/>
        <rFont val="Times New Roman"/>
        <family val="1"/>
      </rPr>
      <t>*0.1%</t>
    </r>
    <r>
      <rPr>
        <b/>
        <sz val="13"/>
        <color theme="1"/>
        <rFont val="標楷體"/>
        <family val="4"/>
        <charset val="136"/>
      </rPr>
      <t>；工資墊償基金</t>
    </r>
    <r>
      <rPr>
        <b/>
        <sz val="13"/>
        <color theme="1"/>
        <rFont val="Times New Roman"/>
        <family val="1"/>
      </rPr>
      <t>=</t>
    </r>
    <r>
      <rPr>
        <b/>
        <sz val="13"/>
        <color theme="1"/>
        <rFont val="標楷體"/>
        <family val="4"/>
        <charset val="136"/>
      </rPr>
      <t>投保薪資級距</t>
    </r>
    <r>
      <rPr>
        <b/>
        <sz val="13"/>
        <color theme="1"/>
        <rFont val="Times New Roman"/>
        <family val="1"/>
      </rPr>
      <t>*0.025%</t>
    </r>
    <r>
      <rPr>
        <sz val="13"/>
        <color theme="1"/>
        <rFont val="標楷體"/>
        <family val="4"/>
        <charset val="136"/>
      </rPr>
      <t>，</t>
    </r>
    <phoneticPr fontId="26" type="noConversion"/>
  </si>
  <si>
    <r>
      <t>雇主負擔金額小計</t>
    </r>
    <r>
      <rPr>
        <b/>
        <u/>
        <sz val="13"/>
        <color theme="1"/>
        <rFont val="Times New Roman"/>
        <family val="1"/>
      </rPr>
      <t>=</t>
    </r>
    <r>
      <rPr>
        <b/>
        <u/>
        <sz val="13"/>
        <color theme="1"/>
        <rFont val="標楷體"/>
        <family val="4"/>
        <charset val="136"/>
      </rPr>
      <t>對照表的單位負擔</t>
    </r>
    <r>
      <rPr>
        <b/>
        <u/>
        <sz val="13"/>
        <color theme="1"/>
        <rFont val="Times New Roman"/>
        <family val="1"/>
      </rPr>
      <t>+</t>
    </r>
    <r>
      <rPr>
        <b/>
        <u/>
        <sz val="13"/>
        <color theme="1"/>
        <rFont val="標楷體"/>
        <family val="4"/>
        <charset val="136"/>
      </rPr>
      <t>職災</t>
    </r>
    <r>
      <rPr>
        <b/>
        <u/>
        <sz val="13"/>
        <color theme="1"/>
        <rFont val="Times New Roman"/>
        <family val="1"/>
      </rPr>
      <t>+</t>
    </r>
    <r>
      <rPr>
        <b/>
        <u/>
        <sz val="13"/>
        <color theme="1"/>
        <rFont val="標楷體"/>
        <family val="4"/>
        <charset val="136"/>
      </rPr>
      <t>工資墊償</t>
    </r>
    <r>
      <rPr>
        <sz val="13"/>
        <color theme="1"/>
        <rFont val="標楷體"/>
        <family val="4"/>
        <charset val="136"/>
      </rPr>
      <t>。</t>
    </r>
  </si>
  <si>
    <r>
      <t>※</t>
    </r>
    <r>
      <rPr>
        <b/>
        <sz val="13"/>
        <color theme="1"/>
        <rFont val="標楷體"/>
        <family val="4"/>
        <charset val="136"/>
      </rPr>
      <t>職災保險費費率為月投保薪資</t>
    </r>
    <r>
      <rPr>
        <b/>
        <sz val="13"/>
        <color theme="1"/>
        <rFont val="Times New Roman"/>
        <family val="1"/>
      </rPr>
      <t>×0.1</t>
    </r>
    <r>
      <rPr>
        <b/>
        <sz val="13"/>
        <color theme="1"/>
        <rFont val="標楷體"/>
        <family val="4"/>
        <charset val="136"/>
      </rPr>
      <t>％</t>
    </r>
    <phoneticPr fontId="26" type="noConversion"/>
  </si>
  <si>
    <r>
      <t xml:space="preserve">                        </t>
    </r>
    <r>
      <rPr>
        <b/>
        <sz val="12"/>
        <color theme="1"/>
        <rFont val="標楷體"/>
        <family val="4"/>
        <charset val="136"/>
      </rPr>
      <t>＝（月投保薪資</t>
    </r>
    <r>
      <rPr>
        <b/>
        <sz val="12"/>
        <color theme="1"/>
        <rFont val="Times New Roman"/>
        <family val="1"/>
      </rPr>
      <t>×9.5</t>
    </r>
    <r>
      <rPr>
        <b/>
        <sz val="12"/>
        <color theme="1"/>
        <rFont val="標楷體"/>
        <family val="4"/>
        <charset val="136"/>
      </rPr>
      <t>％</t>
    </r>
    <r>
      <rPr>
        <b/>
        <sz val="12"/>
        <color theme="1"/>
        <rFont val="Times New Roman"/>
        <family val="1"/>
      </rPr>
      <t>×20</t>
    </r>
    <r>
      <rPr>
        <b/>
        <sz val="12"/>
        <color theme="1"/>
        <rFont val="標楷體"/>
        <family val="4"/>
        <charset val="136"/>
      </rPr>
      <t>％）＋（月投保薪資</t>
    </r>
    <r>
      <rPr>
        <b/>
        <sz val="12"/>
        <color theme="1"/>
        <rFont val="Times New Roman"/>
        <family val="1"/>
      </rPr>
      <t>×1</t>
    </r>
    <r>
      <rPr>
        <b/>
        <sz val="12"/>
        <color theme="1"/>
        <rFont val="標楷體"/>
        <family val="4"/>
        <charset val="136"/>
      </rPr>
      <t>％</t>
    </r>
    <r>
      <rPr>
        <b/>
        <sz val="12"/>
        <color theme="1"/>
        <rFont val="Times New Roman"/>
        <family val="1"/>
      </rPr>
      <t>×20</t>
    </r>
    <r>
      <rPr>
        <b/>
        <sz val="12"/>
        <color theme="1"/>
        <rFont val="標楷體"/>
        <family val="4"/>
        <charset val="136"/>
      </rPr>
      <t>％）</t>
    </r>
    <r>
      <rPr>
        <b/>
        <sz val="12"/>
        <color theme="1"/>
        <rFont val="Times New Roman"/>
        <family val="1"/>
      </rPr>
      <t xml:space="preserve"> </t>
    </r>
    <phoneticPr fontId="26" type="noConversion"/>
  </si>
  <si>
    <t>第4級</t>
  </si>
  <si>
    <t>第6級</t>
  </si>
  <si>
    <t>第8級</t>
  </si>
  <si>
    <t>第10級</t>
  </si>
  <si>
    <t>第12級</t>
  </si>
  <si>
    <t>第14級</t>
  </si>
  <si>
    <t>第16級</t>
  </si>
  <si>
    <r>
      <t xml:space="preserve">                                          </t>
    </r>
    <r>
      <rPr>
        <b/>
        <sz val="12"/>
        <color indexed="61"/>
        <rFont val="標楷體"/>
        <family val="4"/>
        <charset val="136"/>
      </rPr>
      <t>＝（月投保薪資</t>
    </r>
    <r>
      <rPr>
        <b/>
        <sz val="12"/>
        <color indexed="61"/>
        <rFont val="Times New Roman"/>
        <family val="1"/>
      </rPr>
      <t>×9.5</t>
    </r>
    <r>
      <rPr>
        <b/>
        <sz val="12"/>
        <color indexed="61"/>
        <rFont val="標楷體"/>
        <family val="4"/>
        <charset val="136"/>
      </rPr>
      <t>％</t>
    </r>
    <r>
      <rPr>
        <b/>
        <sz val="12"/>
        <color indexed="61"/>
        <rFont val="Times New Roman"/>
        <family val="1"/>
      </rPr>
      <t>×20</t>
    </r>
    <r>
      <rPr>
        <b/>
        <sz val="12"/>
        <color indexed="61"/>
        <rFont val="標楷體"/>
        <family val="4"/>
        <charset val="136"/>
      </rPr>
      <t>％）</t>
    </r>
    <phoneticPr fontId="26" type="noConversion"/>
  </si>
  <si>
    <r>
      <t xml:space="preserve">                                          </t>
    </r>
    <r>
      <rPr>
        <b/>
        <sz val="12"/>
        <color indexed="61"/>
        <rFont val="標楷體"/>
        <family val="4"/>
        <charset val="136"/>
      </rPr>
      <t>＝（月投保薪資</t>
    </r>
    <r>
      <rPr>
        <b/>
        <sz val="12"/>
        <color indexed="61"/>
        <rFont val="Times New Roman"/>
        <family val="1"/>
      </rPr>
      <t>×9.5</t>
    </r>
    <r>
      <rPr>
        <b/>
        <sz val="12"/>
        <color indexed="61"/>
        <rFont val="標楷體"/>
        <family val="4"/>
        <charset val="136"/>
      </rPr>
      <t>％</t>
    </r>
    <r>
      <rPr>
        <b/>
        <sz val="12"/>
        <color indexed="61"/>
        <rFont val="Times New Roman"/>
        <family val="1"/>
      </rPr>
      <t>×70</t>
    </r>
    <r>
      <rPr>
        <b/>
        <sz val="12"/>
        <color indexed="61"/>
        <rFont val="標楷體"/>
        <family val="4"/>
        <charset val="136"/>
      </rPr>
      <t>％)+(月投保薪資×0.1％)+(月投保薪資×0.025％)</t>
    </r>
    <phoneticPr fontId="26" type="noConversion"/>
  </si>
  <si>
    <r>
      <rPr>
        <sz val="12"/>
        <rFont val="標楷體"/>
        <family val="4"/>
        <charset val="136"/>
      </rPr>
      <t>第1級</t>
    </r>
  </si>
  <si>
    <r>
      <rPr>
        <sz val="12"/>
        <rFont val="標楷體"/>
        <family val="4"/>
        <charset val="136"/>
      </rPr>
      <t>第3級</t>
    </r>
  </si>
  <si>
    <r>
      <rPr>
        <sz val="12"/>
        <rFont val="標楷體"/>
        <family val="4"/>
        <charset val="136"/>
      </rPr>
      <t>第5級</t>
    </r>
  </si>
  <si>
    <r>
      <rPr>
        <sz val="12"/>
        <rFont val="標楷體"/>
        <family val="4"/>
        <charset val="136"/>
      </rPr>
      <t>第7級</t>
    </r>
  </si>
  <si>
    <r>
      <rPr>
        <sz val="12"/>
        <rFont val="標楷體"/>
        <family val="4"/>
        <charset val="136"/>
      </rPr>
      <t>第9級</t>
    </r>
  </si>
  <si>
    <r>
      <rPr>
        <sz val="12"/>
        <rFont val="標楷體"/>
        <family val="4"/>
        <charset val="136"/>
      </rPr>
      <t>第11級</t>
    </r>
  </si>
  <si>
    <r>
      <rPr>
        <sz val="12"/>
        <rFont val="標楷體"/>
        <family val="4"/>
        <charset val="136"/>
      </rPr>
      <t>第13級</t>
    </r>
  </si>
  <si>
    <r>
      <rPr>
        <sz val="12"/>
        <rFont val="標楷體"/>
        <family val="4"/>
        <charset val="136"/>
      </rPr>
      <t>第15級</t>
    </r>
  </si>
  <si>
    <r>
      <rPr>
        <sz val="12"/>
        <rFont val="標楷體"/>
        <family val="4"/>
        <charset val="136"/>
      </rPr>
      <t>第17級</t>
    </r>
  </si>
  <si>
    <t>第2級</t>
    <phoneticPr fontId="26" type="noConversion"/>
  </si>
  <si>
    <r>
      <rPr>
        <sz val="13"/>
        <color indexed="10"/>
        <rFont val="標楷體"/>
        <family val="4"/>
        <charset val="136"/>
      </rPr>
      <t xml:space="preserve">註:自107年1月1日配合基本工資調整，第一級為22000元。  </t>
    </r>
    <r>
      <rPr>
        <sz val="13"/>
        <color indexed="61"/>
        <rFont val="標楷體"/>
        <family val="4"/>
        <charset val="136"/>
      </rPr>
      <t xml:space="preserve">                   </t>
    </r>
    <phoneticPr fontId="26" type="noConversion"/>
  </si>
  <si>
    <t xml:space="preserve">註:自107年1月1日配合基本工資調整，第一級為22000元。                     </t>
    <phoneticPr fontId="26" type="noConversion"/>
  </si>
  <si>
    <r>
      <t xml:space="preserve">  </t>
    </r>
    <r>
      <rPr>
        <b/>
        <sz val="12"/>
        <color theme="1"/>
        <rFont val="標楷體"/>
        <family val="4"/>
        <charset val="136"/>
      </rPr>
      <t>＝（月投保薪資</t>
    </r>
    <r>
      <rPr>
        <b/>
        <sz val="12"/>
        <color theme="1"/>
        <rFont val="Times New Roman"/>
        <family val="1"/>
      </rPr>
      <t>×9.5</t>
    </r>
    <r>
      <rPr>
        <b/>
        <sz val="12"/>
        <color theme="1"/>
        <rFont val="標楷體"/>
        <family val="4"/>
        <charset val="136"/>
      </rPr>
      <t>％</t>
    </r>
    <r>
      <rPr>
        <b/>
        <sz val="12"/>
        <color theme="1"/>
        <rFont val="Times New Roman"/>
        <family val="1"/>
      </rPr>
      <t>×70</t>
    </r>
    <r>
      <rPr>
        <b/>
        <sz val="12"/>
        <color theme="1"/>
        <rFont val="標楷體"/>
        <family val="4"/>
        <charset val="136"/>
      </rPr>
      <t>％）＋（月投保薪資</t>
    </r>
    <r>
      <rPr>
        <b/>
        <sz val="12"/>
        <color theme="1"/>
        <rFont val="Times New Roman"/>
        <family val="1"/>
      </rPr>
      <t>×1</t>
    </r>
    <r>
      <rPr>
        <b/>
        <sz val="12"/>
        <color theme="1"/>
        <rFont val="標楷體"/>
        <family val="4"/>
        <charset val="136"/>
      </rPr>
      <t>％</t>
    </r>
    <r>
      <rPr>
        <b/>
        <sz val="12"/>
        <color theme="1"/>
        <rFont val="Times New Roman"/>
        <family val="1"/>
      </rPr>
      <t>×70</t>
    </r>
    <r>
      <rPr>
        <b/>
        <sz val="12"/>
        <color theme="1"/>
        <rFont val="標楷體"/>
        <family val="4"/>
        <charset val="136"/>
      </rPr>
      <t>％）</t>
    </r>
    <r>
      <rPr>
        <b/>
        <sz val="12"/>
        <color theme="1"/>
        <rFont val="Times New Roman"/>
        <family val="1"/>
      </rPr>
      <t>+(</t>
    </r>
    <r>
      <rPr>
        <b/>
        <sz val="12"/>
        <color theme="1"/>
        <rFont val="標楷體"/>
        <family val="4"/>
        <charset val="136"/>
      </rPr>
      <t>月投保薪資</t>
    </r>
    <r>
      <rPr>
        <b/>
        <sz val="12"/>
        <color theme="1"/>
        <rFont val="Times New Roman"/>
        <family val="1"/>
      </rPr>
      <t>×1</t>
    </r>
    <r>
      <rPr>
        <b/>
        <sz val="12"/>
        <color theme="1"/>
        <rFont val="標楷體"/>
        <family val="4"/>
        <charset val="136"/>
      </rPr>
      <t>％</t>
    </r>
    <r>
      <rPr>
        <b/>
        <sz val="12"/>
        <color theme="1"/>
        <rFont val="Times New Roman"/>
        <family val="1"/>
      </rPr>
      <t>)+(</t>
    </r>
    <r>
      <rPr>
        <b/>
        <sz val="12"/>
        <color theme="1"/>
        <rFont val="標楷體"/>
        <family val="4"/>
        <charset val="136"/>
      </rPr>
      <t>（月投保薪資</t>
    </r>
    <r>
      <rPr>
        <b/>
        <sz val="12"/>
        <color theme="1"/>
        <rFont val="Times New Roman"/>
        <family val="1"/>
      </rPr>
      <t>×0.025%)</t>
    </r>
    <phoneticPr fontId="26" type="noConversion"/>
  </si>
  <si>
    <t>◎投保單位每月應繳保險費＝勞工保險普通事故保險費＋就業保險費+職業災害保險費+工資墊償基金</t>
    <phoneticPr fontId="26" type="noConversion"/>
  </si>
  <si>
    <r>
      <t>107</t>
    </r>
    <r>
      <rPr>
        <b/>
        <sz val="12"/>
        <rFont val="標楷體"/>
        <family val="4"/>
        <charset val="136"/>
      </rPr>
      <t>年1月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  <charset val="136"/>
      </rPr>
      <t>日起適用</t>
    </r>
    <phoneticPr fontId="26" type="noConversion"/>
  </si>
  <si>
    <r>
      <t>107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  <charset val="136"/>
      </rPr>
      <t>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  <charset val="136"/>
      </rPr>
      <t>日起適用</t>
    </r>
    <phoneticPr fontId="26" type="noConversion"/>
  </si>
  <si>
    <t>部分工時勞工適用</t>
  </si>
  <si>
    <t>第1級</t>
    <phoneticPr fontId="26" type="noConversion"/>
  </si>
  <si>
    <t>第2級</t>
    <phoneticPr fontId="26" type="noConversion"/>
  </si>
  <si>
    <t>第3級</t>
  </si>
  <si>
    <t>第5級</t>
  </si>
  <si>
    <t>第7級</t>
  </si>
  <si>
    <t>第9級</t>
  </si>
  <si>
    <t>第11級</t>
  </si>
  <si>
    <t>第13級</t>
  </si>
  <si>
    <t>第15級</t>
  </si>
  <si>
    <t>第17級</t>
  </si>
  <si>
    <t xml:space="preserve">勞工退休金月提繳工資分級表 </t>
    <phoneticPr fontId="39" type="noConversion"/>
  </si>
  <si>
    <t>◎被保險人每月應繳勞退金＝月提繳工資×自願提繳率(1%~6%)；雇主每月提繳勞退金＝月提繳工資×6％。</t>
    <phoneticPr fontId="39" type="noConversion"/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</si>
  <si>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組</t>
    </r>
    <r>
      <rPr>
        <sz val="12"/>
        <rFont val="Times New Roman"/>
        <family val="1"/>
      </rPr>
      <t xml:space="preserve"> </t>
    </r>
  </si>
  <si>
    <r>
      <t>1,500</t>
    </r>
    <r>
      <rPr>
        <sz val="12"/>
        <rFont val="標楷體"/>
        <family val="4"/>
        <charset val="136"/>
      </rPr>
      <t>元以下</t>
    </r>
    <r>
      <rPr>
        <sz val="12"/>
        <rFont val="Times New Roman"/>
        <family val="1"/>
      </rPr>
      <t xml:space="preserve"> </t>
    </r>
  </si>
  <si>
    <r>
      <t>1,500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</si>
  <si>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組</t>
    </r>
    <r>
      <rPr>
        <sz val="12"/>
        <rFont val="Times New Roman"/>
        <family val="1"/>
      </rPr>
      <t xml:space="preserve"> </t>
    </r>
  </si>
  <si>
    <r>
      <t>36,301~38,200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</si>
  <si>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38,200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</si>
  <si>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1,501~3,000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</si>
  <si>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3,000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</si>
  <si>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38,201~40,100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</si>
  <si>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40,100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</si>
  <si>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3,001~4,500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</si>
  <si>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4,500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</si>
  <si>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40,101~42,000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</si>
  <si>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42,000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</si>
  <si>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4,501~6,000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</si>
  <si>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6,000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</si>
  <si>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42,001~43,900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</si>
  <si>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43,900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</si>
  <si>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6,001~7,500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</si>
  <si>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7,500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</si>
  <si>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43,901~45,800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</si>
  <si>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45,800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</si>
  <si>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組</t>
    </r>
    <r>
      <rPr>
        <sz val="12"/>
        <rFont val="Times New Roman"/>
        <family val="1"/>
      </rPr>
      <t xml:space="preserve"> </t>
    </r>
  </si>
  <si>
    <r>
      <t>7,501~8,700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</si>
  <si>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8,700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</si>
  <si>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組</t>
    </r>
    <r>
      <rPr>
        <sz val="12"/>
        <rFont val="Times New Roman"/>
        <family val="1"/>
      </rPr>
      <t xml:space="preserve"> </t>
    </r>
  </si>
  <si>
    <r>
      <t>45,801~48,200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</si>
  <si>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48,200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</si>
  <si>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8,701~9,900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</si>
  <si>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9,900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  <phoneticPr fontId="39" type="noConversion"/>
  </si>
  <si>
    <r>
      <t>48,201~50,600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</si>
  <si>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50,600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</si>
  <si>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9,901~11,100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</si>
  <si>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11,100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</si>
  <si>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50,601~53,000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</si>
  <si>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53,000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</si>
  <si>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11,101~12,540</t>
    </r>
    <r>
      <rPr>
        <sz val="12"/>
        <rFont val="標楷體"/>
        <family val="4"/>
        <charset val="136"/>
      </rPr>
      <t>元</t>
    </r>
    <phoneticPr fontId="39" type="noConversion"/>
  </si>
  <si>
    <r>
      <t>12,540</t>
    </r>
    <r>
      <rPr>
        <sz val="12"/>
        <rFont val="標楷體"/>
        <family val="4"/>
        <charset val="136"/>
      </rPr>
      <t>元</t>
    </r>
    <phoneticPr fontId="39" type="noConversion"/>
  </si>
  <si>
    <r>
      <t>53,001~55,400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</si>
  <si>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55,400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</si>
  <si>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12,541~13,500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  <phoneticPr fontId="39" type="noConversion"/>
  </si>
  <si>
    <r>
      <t>13,500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  <phoneticPr fontId="39" type="noConversion"/>
  </si>
  <si>
    <r>
      <t>55,401~57,800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</si>
  <si>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57,800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</si>
  <si>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組</t>
    </r>
  </si>
  <si>
    <r>
      <t>13,501~15,840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</si>
  <si>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15,840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</si>
  <si>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組</t>
    </r>
    <r>
      <rPr>
        <sz val="12"/>
        <rFont val="Times New Roman"/>
        <family val="1"/>
      </rPr>
      <t xml:space="preserve"> </t>
    </r>
  </si>
  <si>
    <r>
      <t>57,801~60,800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</si>
  <si>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60,800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</si>
  <si>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15,841~16,500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</si>
  <si>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16,500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</si>
  <si>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60,801~63,800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</si>
  <si>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63,800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</si>
  <si>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16,501~17,280</t>
    </r>
    <r>
      <rPr>
        <sz val="12"/>
        <rFont val="標楷體"/>
        <family val="4"/>
        <charset val="136"/>
      </rPr>
      <t>元</t>
    </r>
  </si>
  <si>
    <r>
      <t>17,280</t>
    </r>
    <r>
      <rPr>
        <sz val="12"/>
        <rFont val="標楷體"/>
        <family val="4"/>
        <charset val="136"/>
      </rPr>
      <t>元</t>
    </r>
  </si>
  <si>
    <r>
      <t>63,801~66,800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</si>
  <si>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66,800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</si>
  <si>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17,281~17,880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  <phoneticPr fontId="39" type="noConversion"/>
  </si>
  <si>
    <r>
      <t>17,880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  <phoneticPr fontId="39" type="noConversion"/>
  </si>
  <si>
    <r>
      <t>66,801~69,800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</si>
  <si>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69,800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</si>
  <si>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17,881~19,047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  <phoneticPr fontId="39" type="noConversion"/>
  </si>
  <si>
    <r>
      <t>19,047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  <phoneticPr fontId="39" type="noConversion"/>
  </si>
  <si>
    <r>
      <t>69,801~72,800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</si>
  <si>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72,800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</si>
  <si>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19,048~20,008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  <phoneticPr fontId="39" type="noConversion"/>
  </si>
  <si>
    <r>
      <t>20,008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  <phoneticPr fontId="39" type="noConversion"/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</si>
  <si>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組</t>
    </r>
    <r>
      <rPr>
        <sz val="12"/>
        <rFont val="Times New Roman"/>
        <family val="1"/>
      </rPr>
      <t xml:space="preserve"> </t>
    </r>
  </si>
  <si>
    <r>
      <t>72,801~76,500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</si>
  <si>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76,500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</si>
  <si>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20,009~21,009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  <phoneticPr fontId="39" type="noConversion"/>
  </si>
  <si>
    <r>
      <t>21,009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  <phoneticPr fontId="39" type="noConversion"/>
  </si>
  <si>
    <r>
      <t>76,501~80,200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</si>
  <si>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80,200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</si>
  <si>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22,801~24,000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</si>
  <si>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24,000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</si>
  <si>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組</t>
    </r>
    <r>
      <rPr>
        <sz val="12"/>
        <rFont val="Times New Roman"/>
        <family val="1"/>
      </rPr>
      <t xml:space="preserve"> </t>
    </r>
  </si>
  <si>
    <r>
      <t>87,601~92,100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</si>
  <si>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92,100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</si>
  <si>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組</t>
    </r>
  </si>
  <si>
    <r>
      <t>24,001~25,200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</si>
  <si>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25,200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</si>
  <si>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92,101~96,600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</si>
  <si>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96,600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</si>
  <si>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25,201~26,400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</si>
  <si>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26,400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</si>
  <si>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96,601~101,100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</si>
  <si>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101,100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</si>
  <si>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26,401~27,600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</si>
  <si>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27,600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</si>
  <si>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101,101~105,600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</si>
  <si>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105,600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</si>
  <si>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27,601~28,800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</si>
  <si>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28,800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</si>
  <si>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105,601~110,100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</si>
  <si>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110,100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</si>
  <si>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28,801~30,300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</si>
  <si>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30,300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</si>
  <si>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組</t>
    </r>
    <r>
      <rPr>
        <sz val="12"/>
        <rFont val="Times New Roman"/>
        <family val="1"/>
      </rPr>
      <t xml:space="preserve"> </t>
    </r>
  </si>
  <si>
    <r>
      <t>110,101~115,500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</si>
  <si>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115,500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</si>
  <si>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組</t>
    </r>
    <r>
      <rPr>
        <sz val="12"/>
        <rFont val="Times New Roman"/>
        <family val="1"/>
      </rPr>
      <t xml:space="preserve"> </t>
    </r>
  </si>
  <si>
    <r>
      <t>30,301~31,800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</si>
  <si>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31,800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</si>
  <si>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115,501~120,900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</si>
  <si>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120,900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</si>
  <si>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31,801~33,300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</si>
  <si>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33,300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</si>
  <si>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120,901~126,300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</si>
  <si>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126,300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</si>
  <si>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33,301~34,800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</si>
  <si>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34,800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</si>
  <si>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126,301~131,700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</si>
  <si>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131,700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</si>
  <si>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34,801~36,300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</si>
  <si>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36,300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</si>
  <si>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131,701~137,100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</si>
  <si>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137,100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</si>
  <si>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137,101~142,500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</si>
  <si>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142,500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</si>
  <si>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142,501~147,900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</si>
  <si>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147,900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</t>
    </r>
  </si>
  <si>
    <r>
      <t>147,901</t>
    </r>
    <r>
      <rPr>
        <sz val="12"/>
        <rFont val="標楷體"/>
        <family val="4"/>
        <charset val="136"/>
      </rPr>
      <t>元以上</t>
    </r>
    <r>
      <rPr>
        <sz val="12"/>
        <rFont val="Times New Roman"/>
        <family val="1"/>
      </rPr>
      <t xml:space="preserve"> </t>
    </r>
  </si>
  <si>
    <r>
      <t>150,000</t>
    </r>
    <r>
      <rPr>
        <sz val="12"/>
        <rFont val="標楷體"/>
        <family val="4"/>
        <charset val="136"/>
      </rPr>
      <t>元</t>
    </r>
  </si>
  <si>
    <t>※因應107年基本工資調漲為22,000元，勞工退休金級距異動如下</t>
    <phoneticPr fontId="39" type="noConversion"/>
  </si>
  <si>
    <t>中華民國106年11月21日勞動部保退一字第10660270461號令修正發布，自107年1月1日生效</t>
    <phoneticPr fontId="39" type="noConversion"/>
  </si>
  <si>
    <r>
      <t>80,201~83,900</t>
    </r>
    <r>
      <rPr>
        <sz val="12"/>
        <color theme="1"/>
        <rFont val="標楷體"/>
        <family val="4"/>
        <charset val="136"/>
      </rPr>
      <t>元</t>
    </r>
    <r>
      <rPr>
        <sz val="12"/>
        <color theme="1"/>
        <rFont val="Times New Roman"/>
        <family val="1"/>
      </rPr>
      <t xml:space="preserve"> </t>
    </r>
  </si>
  <si>
    <r>
      <t>83,900</t>
    </r>
    <r>
      <rPr>
        <sz val="12"/>
        <color theme="1"/>
        <rFont val="標楷體"/>
        <family val="4"/>
        <charset val="136"/>
      </rPr>
      <t>元</t>
    </r>
    <r>
      <rPr>
        <sz val="12"/>
        <color theme="1"/>
        <rFont val="Times New Roman"/>
        <family val="1"/>
      </rPr>
      <t xml:space="preserve"> </t>
    </r>
  </si>
  <si>
    <r>
      <t>83,901~87,600</t>
    </r>
    <r>
      <rPr>
        <sz val="12"/>
        <color theme="1"/>
        <rFont val="標楷體"/>
        <family val="4"/>
        <charset val="136"/>
      </rPr>
      <t>元</t>
    </r>
    <r>
      <rPr>
        <sz val="12"/>
        <color theme="1"/>
        <rFont val="Times New Roman"/>
        <family val="1"/>
      </rPr>
      <t xml:space="preserve"> </t>
    </r>
  </si>
  <si>
    <r>
      <t>87,600</t>
    </r>
    <r>
      <rPr>
        <sz val="12"/>
        <color theme="1"/>
        <rFont val="標楷體"/>
        <family val="4"/>
        <charset val="136"/>
      </rPr>
      <t>元</t>
    </r>
    <r>
      <rPr>
        <sz val="12"/>
        <color theme="1"/>
        <rFont val="Times New Roman"/>
        <family val="1"/>
      </rPr>
      <t xml:space="preserve"> </t>
    </r>
  </si>
  <si>
    <t xml:space="preserve">級距 </t>
  </si>
  <si>
    <t xml:space="preserve">級 </t>
  </si>
  <si>
    <t xml:space="preserve">實際工資 </t>
  </si>
  <si>
    <t xml:space="preserve">月提繳工資 </t>
  </si>
  <si>
    <t>每月雇主提繳勞退金</t>
    <phoneticPr fontId="39" type="noConversion"/>
  </si>
  <si>
    <r>
      <t>22,001~22,800</t>
    </r>
    <r>
      <rPr>
        <sz val="12"/>
        <color theme="1"/>
        <rFont val="標楷體"/>
        <family val="4"/>
        <charset val="136"/>
      </rPr>
      <t>元</t>
    </r>
    <r>
      <rPr>
        <sz val="12"/>
        <color theme="1"/>
        <rFont val="Times New Roman"/>
        <family val="1"/>
      </rPr>
      <t xml:space="preserve"> </t>
    </r>
    <phoneticPr fontId="26" type="noConversion"/>
  </si>
  <si>
    <r>
      <t>22,800</t>
    </r>
    <r>
      <rPr>
        <sz val="12"/>
        <color theme="1"/>
        <rFont val="標楷體"/>
        <family val="4"/>
        <charset val="136"/>
      </rPr>
      <t>元</t>
    </r>
    <r>
      <rPr>
        <sz val="12"/>
        <color theme="1"/>
        <rFont val="Times New Roman"/>
        <family val="1"/>
      </rPr>
      <t xml:space="preserve"> </t>
    </r>
  </si>
  <si>
    <t>全民健康保險保險費負擔金額表(三)</t>
  </si>
  <si>
    <t>單位：新台幣元</t>
  </si>
  <si>
    <t>投保</t>
  </si>
  <si>
    <t>金額</t>
  </si>
  <si>
    <t>等級</t>
  </si>
  <si>
    <t>月投保金額</t>
  </si>
  <si>
    <t>被保險人及眷屬負擔金額﹝負擔比率30%﹞</t>
  </si>
  <si>
    <t>投保單位負擔金額</t>
  </si>
  <si>
    <t>﹝負擔比率60%﹞</t>
  </si>
  <si>
    <t>政府補助金額</t>
  </si>
  <si>
    <t>﹝補助比率10%﹞</t>
  </si>
  <si>
    <t>本人</t>
  </si>
  <si>
    <t>本人+１眷口</t>
  </si>
  <si>
    <t>本人+２眷口</t>
  </si>
  <si>
    <t>本人+３眷口</t>
  </si>
  <si>
    <t>承保組製表</t>
  </si>
  <si>
    <t>註:</t>
  </si>
  <si>
    <t>1.自107年1月1日起配合基本工資調整，第一級調整為22,000元。</t>
  </si>
  <si>
    <t>2.自105年1月1日起費率調整為4.69％ 。</t>
  </si>
  <si>
    <t>3.自105年1月1日起調整平均眷口數為0.61人，投保單位及政府負擔金額含本人及平均眷屬人數0.61人，合計1.61人。</t>
  </si>
  <si>
    <r>
      <t>107</t>
    </r>
    <r>
      <rPr>
        <b/>
        <sz val="12"/>
        <color rgb="FF343434"/>
        <rFont val="細明體"/>
        <family val="3"/>
        <charset val="136"/>
      </rPr>
      <t>年</t>
    </r>
    <r>
      <rPr>
        <b/>
        <sz val="12"/>
        <color rgb="FF343434"/>
        <rFont val="Arial"/>
        <family val="2"/>
      </rPr>
      <t>1</t>
    </r>
    <r>
      <rPr>
        <b/>
        <sz val="12"/>
        <color rgb="FF343434"/>
        <rFont val="細明體"/>
        <family val="3"/>
        <charset val="136"/>
      </rPr>
      <t>月</t>
    </r>
    <r>
      <rPr>
        <b/>
        <sz val="12"/>
        <color rgb="FF343434"/>
        <rFont val="Arial"/>
        <family val="2"/>
      </rPr>
      <t>1</t>
    </r>
    <r>
      <rPr>
        <b/>
        <sz val="12"/>
        <color rgb="FF343434"/>
        <rFont val="細明體"/>
        <family val="3"/>
        <charset val="136"/>
      </rPr>
      <t>日起實施</t>
    </r>
    <phoneticPr fontId="26" type="noConversion"/>
  </si>
  <si>
    <r>
      <t>21,010~22,000</t>
    </r>
    <r>
      <rPr>
        <sz val="12"/>
        <color theme="1"/>
        <rFont val="標楷體"/>
        <family val="4"/>
        <charset val="136"/>
      </rPr>
      <t>元</t>
    </r>
    <r>
      <rPr>
        <sz val="12"/>
        <color theme="1"/>
        <rFont val="Times New Roman"/>
        <family val="1"/>
      </rPr>
      <t xml:space="preserve"> </t>
    </r>
    <phoneticPr fontId="39" type="noConversion"/>
  </si>
  <si>
    <r>
      <t>22,000</t>
    </r>
    <r>
      <rPr>
        <sz val="12"/>
        <color theme="1"/>
        <rFont val="標楷體"/>
        <family val="4"/>
        <charset val="136"/>
      </rPr>
      <t>元</t>
    </r>
    <r>
      <rPr>
        <sz val="12"/>
        <color theme="1"/>
        <rFont val="Times New Roman"/>
        <family val="1"/>
      </rPr>
      <t xml:space="preserve"> </t>
    </r>
    <phoneticPr fontId="3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</si>
</sst>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50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b/>
      <sz val="12"/>
      <color indexed="12"/>
      <name val="標楷體"/>
      <family val="4"/>
      <charset val="136"/>
    </font>
    <font>
      <b/>
      <sz val="20"/>
      <color indexed="21"/>
      <name val="標楷體"/>
      <family val="4"/>
      <charset val="136"/>
    </font>
    <font>
      <b/>
      <sz val="12"/>
      <name val="標楷體"/>
      <family val="4"/>
      <charset val="136"/>
    </font>
    <font>
      <sz val="13"/>
      <color indexed="61"/>
      <name val="標楷體"/>
      <family val="4"/>
      <charset val="136"/>
    </font>
    <font>
      <b/>
      <sz val="12"/>
      <color indexed="61"/>
      <name val="標楷體"/>
      <family val="4"/>
      <charset val="136"/>
    </font>
    <font>
      <sz val="12"/>
      <name val="Times New Roman"/>
      <family val="1"/>
    </font>
    <font>
      <b/>
      <sz val="12.5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61"/>
      <name val="Times New Roman"/>
      <family val="1"/>
    </font>
    <font>
      <b/>
      <sz val="13"/>
      <name val="Arial"/>
      <family val="2"/>
    </font>
    <font>
      <b/>
      <sz val="14"/>
      <color indexed="21"/>
      <name val="標楷體"/>
      <family val="4"/>
      <charset val="136"/>
    </font>
    <font>
      <sz val="13"/>
      <color indexed="10"/>
      <name val="標楷體"/>
      <family val="4"/>
      <charset val="136"/>
    </font>
    <font>
      <b/>
      <sz val="13"/>
      <color indexed="12"/>
      <name val="標楷體"/>
      <family val="4"/>
      <charset val="136"/>
    </font>
    <font>
      <b/>
      <sz val="13"/>
      <color indexed="12"/>
      <name val="Times New Roman"/>
      <family val="1"/>
    </font>
    <font>
      <b/>
      <sz val="13"/>
      <color theme="5"/>
      <name val="Arial"/>
      <family val="2"/>
    </font>
    <font>
      <b/>
      <sz val="14"/>
      <color theme="5"/>
      <name val="Arial"/>
      <family val="2"/>
    </font>
    <font>
      <b/>
      <sz val="12.5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3"/>
      <color theme="1"/>
      <name val="標楷體"/>
      <family val="4"/>
      <charset val="136"/>
    </font>
    <font>
      <b/>
      <sz val="20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3"/>
      <color theme="1"/>
      <name val="標楷體"/>
      <family val="4"/>
      <charset val="136"/>
    </font>
    <font>
      <b/>
      <sz val="13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b/>
      <sz val="13"/>
      <color theme="1"/>
      <name val="新細明體"/>
      <family val="1"/>
      <charset val="136"/>
    </font>
    <font>
      <b/>
      <u/>
      <sz val="13"/>
      <color theme="1"/>
      <name val="Times New Roman"/>
      <family val="1"/>
    </font>
    <font>
      <b/>
      <u/>
      <sz val="13"/>
      <color theme="1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b/>
      <sz val="20"/>
      <name val="標楷體"/>
      <family val="4"/>
      <charset val="136"/>
    </font>
    <font>
      <sz val="9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3"/>
      <name val="標楷體"/>
      <family val="4"/>
      <charset val="136"/>
    </font>
    <font>
      <b/>
      <sz val="18"/>
      <color theme="1"/>
      <name val="新細明體"/>
      <family val="1"/>
      <charset val="136"/>
      <scheme val="minor"/>
    </font>
    <font>
      <b/>
      <sz val="12"/>
      <color rgb="FF343434"/>
      <name val="Arial"/>
      <family val="2"/>
    </font>
    <font>
      <sz val="12"/>
      <color rgb="FF343434"/>
      <name val="Arial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343434"/>
      <name val="細明體"/>
      <family val="3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3" fontId="23" fillId="2" borderId="6" xfId="1" applyNumberFormat="1" applyFont="1" applyFill="1" applyBorder="1" applyAlignment="1" applyProtection="1">
      <alignment horizontal="center" vertical="center"/>
    </xf>
    <xf numFmtId="3" fontId="17" fillId="0" borderId="4" xfId="1" applyNumberFormat="1" applyFont="1" applyFill="1" applyBorder="1" applyAlignment="1" applyProtection="1">
      <alignment horizontal="center" vertical="center"/>
    </xf>
    <xf numFmtId="3" fontId="23" fillId="2" borderId="4" xfId="1" applyNumberFormat="1" applyFont="1" applyFill="1" applyBorder="1" applyAlignment="1" applyProtection="1">
      <alignment horizontal="center" vertical="center"/>
    </xf>
    <xf numFmtId="0" fontId="1" fillId="0" borderId="0" xfId="1">
      <alignment vertical="center"/>
    </xf>
    <xf numFmtId="3" fontId="13" fillId="0" borderId="0" xfId="1" applyNumberFormat="1" applyFont="1" applyFill="1" applyBorder="1" applyAlignment="1">
      <alignment horizontal="center" vertical="center"/>
    </xf>
    <xf numFmtId="176" fontId="17" fillId="2" borderId="2" xfId="1" applyNumberFormat="1" applyFont="1" applyFill="1" applyBorder="1" applyAlignment="1">
      <alignment horizontal="center" vertical="center"/>
    </xf>
    <xf numFmtId="176" fontId="17" fillId="0" borderId="2" xfId="1" applyNumberFormat="1" applyFont="1" applyFill="1" applyBorder="1" applyAlignment="1">
      <alignment horizontal="center" vertical="center"/>
    </xf>
    <xf numFmtId="3" fontId="22" fillId="2" borderId="3" xfId="1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 applyProtection="1">
      <alignment horizontal="center" vertical="center"/>
    </xf>
    <xf numFmtId="3" fontId="17" fillId="0" borderId="5" xfId="1" applyNumberFormat="1" applyFont="1" applyFill="1" applyBorder="1" applyAlignment="1" applyProtection="1">
      <alignment horizontal="center" vertical="center"/>
    </xf>
    <xf numFmtId="0" fontId="1" fillId="0" borderId="0" xfId="1" applyFill="1">
      <alignment vertical="center"/>
    </xf>
    <xf numFmtId="0" fontId="0" fillId="0" borderId="0" xfId="0" applyFill="1">
      <alignment vertical="center"/>
    </xf>
    <xf numFmtId="0" fontId="15" fillId="0" borderId="0" xfId="1" applyFont="1" applyAlignment="1">
      <alignment vertical="center"/>
    </xf>
    <xf numFmtId="0" fontId="1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2" fillId="0" borderId="0" xfId="1" applyFont="1" applyBorder="1" applyAlignment="1" applyProtection="1">
      <alignment vertical="center"/>
      <protection locked="0"/>
    </xf>
    <xf numFmtId="0" fontId="33" fillId="0" borderId="0" xfId="1" applyFont="1">
      <alignment vertical="center"/>
    </xf>
    <xf numFmtId="0" fontId="25" fillId="0" borderId="0" xfId="1" applyFont="1" applyBorder="1" applyAlignment="1" applyProtection="1">
      <alignment horizontal="left" vertical="center"/>
      <protection locked="0"/>
    </xf>
    <xf numFmtId="0" fontId="27" fillId="0" borderId="0" xfId="1" applyFont="1" applyBorder="1" applyAlignment="1" applyProtection="1">
      <alignment horizontal="left" vertical="center"/>
      <protection locked="0"/>
    </xf>
    <xf numFmtId="3" fontId="0" fillId="0" borderId="0" xfId="0" applyNumberFormat="1">
      <alignment vertical="center"/>
    </xf>
    <xf numFmtId="176" fontId="17" fillId="4" borderId="2" xfId="1" applyNumberFormat="1" applyFont="1" applyFill="1" applyBorder="1" applyAlignment="1">
      <alignment horizontal="center" vertical="center"/>
    </xf>
    <xf numFmtId="3" fontId="17" fillId="4" borderId="1" xfId="1" applyNumberFormat="1" applyFont="1" applyFill="1" applyBorder="1" applyAlignment="1" applyProtection="1">
      <alignment horizontal="center" vertical="center"/>
    </xf>
    <xf numFmtId="3" fontId="17" fillId="4" borderId="5" xfId="1" applyNumberFormat="1" applyFont="1" applyFill="1" applyBorder="1" applyAlignment="1" applyProtection="1">
      <alignment horizontal="center" vertical="center"/>
    </xf>
    <xf numFmtId="3" fontId="22" fillId="4" borderId="3" xfId="1" applyNumberFormat="1" applyFont="1" applyFill="1" applyBorder="1" applyAlignment="1">
      <alignment horizontal="center" vertical="center"/>
    </xf>
    <xf numFmtId="0" fontId="2" fillId="6" borderId="4" xfId="1" applyFont="1" applyFill="1" applyBorder="1" applyAlignment="1">
      <alignment horizontal="center" vertical="center"/>
    </xf>
    <xf numFmtId="3" fontId="22" fillId="0" borderId="1" xfId="1" applyNumberFormat="1" applyFont="1" applyFill="1" applyBorder="1" applyAlignment="1" applyProtection="1">
      <alignment horizontal="center" vertical="center"/>
    </xf>
    <xf numFmtId="3" fontId="22" fillId="4" borderId="1" xfId="1" applyNumberFormat="1" applyFont="1" applyFill="1" applyBorder="1" applyAlignment="1" applyProtection="1">
      <alignment horizontal="center" vertical="center"/>
    </xf>
    <xf numFmtId="3" fontId="17" fillId="4" borderId="4" xfId="1" applyNumberFormat="1" applyFont="1" applyFill="1" applyBorder="1" applyAlignment="1" applyProtection="1">
      <alignment horizontal="center" vertical="center"/>
    </xf>
    <xf numFmtId="176" fontId="2" fillId="4" borderId="2" xfId="1" applyNumberFormat="1" applyFont="1" applyFill="1" applyBorder="1" applyAlignment="1" applyProtection="1">
      <alignment horizontal="center" vertical="center"/>
    </xf>
    <xf numFmtId="176" fontId="17" fillId="2" borderId="6" xfId="1" applyNumberFormat="1" applyFont="1" applyFill="1" applyBorder="1" applyAlignment="1" applyProtection="1">
      <alignment horizontal="center" vertical="center"/>
    </xf>
    <xf numFmtId="176" fontId="17" fillId="0" borderId="6" xfId="1" applyNumberFormat="1" applyFont="1" applyFill="1" applyBorder="1" applyAlignment="1" applyProtection="1">
      <alignment horizontal="center" vertical="center"/>
    </xf>
    <xf numFmtId="3" fontId="17" fillId="0" borderId="10" xfId="1" applyNumberFormat="1" applyFont="1" applyFill="1" applyBorder="1" applyAlignment="1" applyProtection="1">
      <alignment horizontal="center" vertical="center"/>
    </xf>
    <xf numFmtId="3" fontId="22" fillId="0" borderId="3" xfId="1" applyNumberFormat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176" fontId="8" fillId="5" borderId="21" xfId="0" applyNumberFormat="1" applyFont="1" applyFill="1" applyBorder="1" applyAlignment="1">
      <alignment horizontal="center" vertical="center" wrapText="1"/>
    </xf>
    <xf numFmtId="176" fontId="8" fillId="5" borderId="23" xfId="0" applyNumberFormat="1" applyFont="1" applyFill="1" applyBorder="1" applyAlignment="1">
      <alignment horizontal="center" vertical="center" wrapText="1"/>
    </xf>
    <xf numFmtId="0" fontId="40" fillId="0" borderId="0" xfId="0" applyFont="1">
      <alignment vertical="center"/>
    </xf>
    <xf numFmtId="3" fontId="8" fillId="8" borderId="21" xfId="0" applyNumberFormat="1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center" vertical="center" wrapText="1"/>
    </xf>
    <xf numFmtId="176" fontId="8" fillId="5" borderId="32" xfId="0" applyNumberFormat="1" applyFont="1" applyFill="1" applyBorder="1" applyAlignment="1">
      <alignment horizontal="center" vertical="center" wrapText="1"/>
    </xf>
    <xf numFmtId="0" fontId="37" fillId="0" borderId="0" xfId="0" applyFont="1">
      <alignment vertical="center"/>
    </xf>
    <xf numFmtId="0" fontId="41" fillId="0" borderId="21" xfId="0" applyFont="1" applyBorder="1" applyAlignment="1">
      <alignment horizontal="center" vertical="center" wrapText="1"/>
    </xf>
    <xf numFmtId="0" fontId="41" fillId="8" borderId="21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41" fillId="7" borderId="21" xfId="0" applyFont="1" applyFill="1" applyBorder="1" applyAlignment="1">
      <alignment horizontal="center" vertical="center" wrapText="1"/>
    </xf>
    <xf numFmtId="176" fontId="41" fillId="5" borderId="21" xfId="0" applyNumberFormat="1" applyFont="1" applyFill="1" applyBorder="1" applyAlignment="1">
      <alignment horizontal="center" vertical="center" wrapText="1"/>
    </xf>
    <xf numFmtId="176" fontId="43" fillId="4" borderId="2" xfId="1" applyNumberFormat="1" applyFont="1" applyFill="1" applyBorder="1" applyAlignment="1" applyProtection="1">
      <alignment horizontal="center" vertical="center"/>
    </xf>
    <xf numFmtId="0" fontId="45" fillId="9" borderId="34" xfId="0" applyFont="1" applyFill="1" applyBorder="1" applyAlignment="1">
      <alignment horizontal="center" vertical="center" wrapText="1"/>
    </xf>
    <xf numFmtId="0" fontId="45" fillId="9" borderId="35" xfId="0" applyFont="1" applyFill="1" applyBorder="1" applyAlignment="1">
      <alignment horizontal="center" vertical="center" wrapText="1"/>
    </xf>
    <xf numFmtId="0" fontId="45" fillId="9" borderId="36" xfId="0" applyFont="1" applyFill="1" applyBorder="1" applyAlignment="1">
      <alignment horizontal="center" vertical="center" wrapText="1"/>
    </xf>
    <xf numFmtId="0" fontId="45" fillId="9" borderId="33" xfId="0" applyFont="1" applyFill="1" applyBorder="1" applyAlignment="1">
      <alignment horizontal="center" vertical="center" wrapText="1"/>
    </xf>
    <xf numFmtId="0" fontId="46" fillId="9" borderId="35" xfId="0" applyFont="1" applyFill="1" applyBorder="1" applyAlignment="1">
      <alignment horizontal="center" vertical="center" wrapText="1"/>
    </xf>
    <xf numFmtId="3" fontId="46" fillId="9" borderId="35" xfId="0" applyNumberFormat="1" applyFont="1" applyFill="1" applyBorder="1" applyAlignment="1">
      <alignment horizontal="center" vertical="center" wrapText="1"/>
    </xf>
    <xf numFmtId="0" fontId="47" fillId="9" borderId="35" xfId="0" applyFont="1" applyFill="1" applyBorder="1" applyAlignment="1">
      <alignment horizontal="center" vertical="center" wrapText="1"/>
    </xf>
    <xf numFmtId="0" fontId="46" fillId="9" borderId="36" xfId="0" applyFont="1" applyFill="1" applyBorder="1" applyAlignment="1">
      <alignment horizontal="center" vertical="center" wrapText="1"/>
    </xf>
    <xf numFmtId="3" fontId="46" fillId="9" borderId="36" xfId="0" applyNumberFormat="1" applyFont="1" applyFill="1" applyBorder="1" applyAlignment="1">
      <alignment horizontal="center" vertical="center" wrapText="1"/>
    </xf>
    <xf numFmtId="0" fontId="47" fillId="9" borderId="36" xfId="0" applyFont="1" applyFill="1" applyBorder="1" applyAlignment="1">
      <alignment horizontal="center" vertical="center" wrapText="1"/>
    </xf>
    <xf numFmtId="0" fontId="46" fillId="9" borderId="34" xfId="0" applyFont="1" applyFill="1" applyBorder="1" applyAlignment="1">
      <alignment horizontal="center" vertical="center" wrapText="1"/>
    </xf>
    <xf numFmtId="3" fontId="46" fillId="9" borderId="34" xfId="0" applyNumberFormat="1" applyFont="1" applyFill="1" applyBorder="1" applyAlignment="1">
      <alignment horizontal="center" vertical="center" wrapText="1"/>
    </xf>
    <xf numFmtId="0" fontId="47" fillId="9" borderId="34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46" fillId="0" borderId="0" xfId="0" applyFont="1" applyFill="1" applyAlignment="1">
      <alignment horizontal="right" vertical="center" wrapText="1"/>
    </xf>
    <xf numFmtId="0" fontId="28" fillId="0" borderId="0" xfId="1" applyFont="1" applyFill="1" applyBorder="1" applyAlignment="1" applyProtection="1">
      <alignment horizontal="center" vertical="center"/>
      <protection locked="0"/>
    </xf>
    <xf numFmtId="0" fontId="5" fillId="5" borderId="4" xfId="1" applyFont="1" applyFill="1" applyBorder="1" applyAlignment="1" applyProtection="1">
      <alignment horizontal="center" vertical="center" wrapText="1"/>
      <protection locked="0"/>
    </xf>
    <xf numFmtId="0" fontId="11" fillId="5" borderId="4" xfId="1" applyFont="1" applyFill="1" applyBorder="1" applyAlignment="1" applyProtection="1">
      <alignment horizontal="center" vertical="center" wrapText="1"/>
      <protection locked="0"/>
    </xf>
    <xf numFmtId="0" fontId="9" fillId="5" borderId="10" xfId="1" applyFont="1" applyFill="1" applyBorder="1" applyAlignment="1" applyProtection="1">
      <alignment horizontal="center" vertical="center"/>
      <protection locked="0"/>
    </xf>
    <xf numFmtId="0" fontId="12" fillId="5" borderId="10" xfId="1" applyFont="1" applyFill="1" applyBorder="1" applyAlignment="1" applyProtection="1">
      <alignment horizontal="center" vertical="center"/>
      <protection locked="0"/>
    </xf>
    <xf numFmtId="0" fontId="12" fillId="5" borderId="11" xfId="1" applyFont="1" applyFill="1" applyBorder="1" applyAlignment="1" applyProtection="1">
      <alignment horizontal="center" vertical="center"/>
      <protection locked="0"/>
    </xf>
    <xf numFmtId="0" fontId="24" fillId="5" borderId="6" xfId="1" applyFont="1" applyFill="1" applyBorder="1" applyAlignment="1" applyProtection="1">
      <alignment horizontal="center" vertical="center"/>
      <protection locked="0"/>
    </xf>
    <xf numFmtId="0" fontId="25" fillId="5" borderId="6" xfId="1" applyFont="1" applyFill="1" applyBorder="1" applyAlignment="1" applyProtection="1">
      <alignment horizontal="center" vertical="center"/>
      <protection locked="0"/>
    </xf>
    <xf numFmtId="0" fontId="11" fillId="0" borderId="7" xfId="1" applyFont="1" applyFill="1" applyBorder="1" applyAlignment="1" applyProtection="1">
      <alignment horizontal="right" vertical="center"/>
      <protection locked="0"/>
    </xf>
    <xf numFmtId="0" fontId="5" fillId="5" borderId="12" xfId="1" applyFont="1" applyFill="1" applyBorder="1" applyAlignment="1" applyProtection="1">
      <alignment horizontal="center" vertical="center" wrapText="1"/>
      <protection locked="0"/>
    </xf>
    <xf numFmtId="0" fontId="5" fillId="5" borderId="13" xfId="1" applyFont="1" applyFill="1" applyBorder="1" applyAlignment="1" applyProtection="1">
      <alignment horizontal="center" vertical="center" wrapText="1"/>
      <protection locked="0"/>
    </xf>
    <xf numFmtId="0" fontId="9" fillId="5" borderId="12" xfId="1" applyFont="1" applyFill="1" applyBorder="1" applyAlignment="1" applyProtection="1">
      <alignment horizontal="center" vertical="center" wrapText="1"/>
      <protection locked="0"/>
    </xf>
    <xf numFmtId="0" fontId="9" fillId="5" borderId="13" xfId="1" applyFont="1" applyFill="1" applyBorder="1" applyAlignment="1" applyProtection="1">
      <alignment horizontal="center" vertical="center" wrapText="1"/>
      <protection locked="0"/>
    </xf>
    <xf numFmtId="0" fontId="9" fillId="5" borderId="15" xfId="1" applyFont="1" applyFill="1" applyBorder="1" applyAlignment="1" applyProtection="1">
      <alignment horizontal="center" vertical="center" wrapText="1"/>
      <protection locked="0"/>
    </xf>
    <xf numFmtId="0" fontId="9" fillId="5" borderId="16" xfId="1" applyFont="1" applyFill="1" applyBorder="1" applyAlignment="1" applyProtection="1">
      <alignment horizontal="center" vertical="center" wrapText="1"/>
      <protection locked="0"/>
    </xf>
    <xf numFmtId="0" fontId="10" fillId="5" borderId="8" xfId="1" applyFont="1" applyFill="1" applyBorder="1" applyAlignment="1" applyProtection="1">
      <alignment horizontal="center" vertical="center" wrapText="1"/>
      <protection locked="0"/>
    </xf>
    <xf numFmtId="0" fontId="10" fillId="5" borderId="9" xfId="1" applyFont="1" applyFill="1" applyBorder="1" applyAlignment="1" applyProtection="1">
      <alignment horizontal="center" vertical="center" wrapText="1"/>
      <protection locked="0"/>
    </xf>
    <xf numFmtId="0" fontId="9" fillId="5" borderId="6" xfId="1" applyFont="1" applyFill="1" applyBorder="1" applyAlignment="1" applyProtection="1">
      <alignment horizontal="center" vertical="center"/>
      <protection locked="0"/>
    </xf>
    <xf numFmtId="0" fontId="9" fillId="5" borderId="11" xfId="1" applyFont="1" applyFill="1" applyBorder="1" applyAlignment="1" applyProtection="1">
      <alignment horizontal="center" vertical="center"/>
      <protection locked="0"/>
    </xf>
    <xf numFmtId="0" fontId="10" fillId="5" borderId="12" xfId="1" applyFont="1" applyFill="1" applyBorder="1" applyAlignment="1" applyProtection="1">
      <alignment horizontal="center" vertical="center" wrapText="1"/>
      <protection locked="0"/>
    </xf>
    <xf numFmtId="0" fontId="10" fillId="5" borderId="13" xfId="1" applyFont="1" applyFill="1" applyBorder="1" applyAlignment="1" applyProtection="1">
      <alignment horizontal="center" vertical="center" wrapText="1"/>
      <protection locked="0"/>
    </xf>
    <xf numFmtId="0" fontId="8" fillId="5" borderId="12" xfId="1" applyFont="1" applyFill="1" applyBorder="1" applyAlignment="1" applyProtection="1">
      <alignment horizontal="center" vertical="center" wrapText="1"/>
      <protection locked="0"/>
    </xf>
    <xf numFmtId="0" fontId="8" fillId="5" borderId="14" xfId="1" applyFont="1" applyFill="1" applyBorder="1" applyAlignment="1" applyProtection="1">
      <alignment horizontal="center" vertical="center" wrapText="1"/>
      <protection locked="0"/>
    </xf>
    <xf numFmtId="0" fontId="8" fillId="5" borderId="13" xfId="1" applyFont="1" applyFill="1" applyBorder="1" applyAlignment="1" applyProtection="1">
      <alignment horizontal="center" vertical="center" wrapText="1"/>
      <protection locked="0"/>
    </xf>
    <xf numFmtId="0" fontId="25" fillId="0" borderId="0" xfId="1" applyFont="1" applyBorder="1" applyAlignment="1" applyProtection="1">
      <alignment horizontal="left" vertical="center"/>
      <protection locked="0"/>
    </xf>
    <xf numFmtId="0" fontId="32" fillId="0" borderId="0" xfId="1" applyFont="1" applyBorder="1" applyAlignment="1" applyProtection="1">
      <alignment horizontal="left" vertical="center" wrapText="1"/>
      <protection locked="0"/>
    </xf>
    <xf numFmtId="0" fontId="5" fillId="5" borderId="14" xfId="1" applyFont="1" applyFill="1" applyBorder="1" applyAlignment="1" applyProtection="1">
      <alignment horizontal="center" vertical="center" wrapText="1"/>
      <protection locked="0"/>
    </xf>
    <xf numFmtId="0" fontId="30" fillId="3" borderId="0" xfId="1" applyFont="1" applyFill="1" applyBorder="1" applyAlignment="1" applyProtection="1">
      <alignment horizontal="left" vertical="center" wrapText="1"/>
      <protection locked="0"/>
    </xf>
    <xf numFmtId="0" fontId="34" fillId="0" borderId="0" xfId="1" applyFont="1" applyAlignment="1">
      <alignment horizontal="left" vertical="center" wrapText="1"/>
    </xf>
    <xf numFmtId="0" fontId="32" fillId="0" borderId="0" xfId="1" applyFont="1" applyBorder="1" applyAlignment="1" applyProtection="1">
      <alignment horizontal="left" vertical="center"/>
      <protection locked="0"/>
    </xf>
    <xf numFmtId="0" fontId="27" fillId="0" borderId="0" xfId="1" applyFont="1" applyBorder="1" applyAlignment="1" applyProtection="1">
      <alignment horizontal="left" vertical="center"/>
      <protection locked="0"/>
    </xf>
    <xf numFmtId="0" fontId="25" fillId="0" borderId="0" xfId="1" applyFont="1" applyBorder="1" applyAlignment="1" applyProtection="1">
      <alignment vertical="center"/>
      <protection locked="0"/>
    </xf>
    <xf numFmtId="0" fontId="4" fillId="0" borderId="0" xfId="1" applyFont="1" applyBorder="1" applyAlignment="1">
      <alignment horizontal="center" vertical="center"/>
    </xf>
    <xf numFmtId="0" fontId="11" fillId="0" borderId="7" xfId="1" applyFont="1" applyBorder="1" applyAlignment="1">
      <alignment horizontal="right" vertical="center"/>
    </xf>
    <xf numFmtId="0" fontId="5" fillId="6" borderId="4" xfId="1" applyFont="1" applyFill="1" applyBorder="1" applyAlignment="1">
      <alignment horizontal="center" vertical="center" wrapText="1"/>
    </xf>
    <xf numFmtId="0" fontId="11" fillId="6" borderId="4" xfId="1" applyFont="1" applyFill="1" applyBorder="1" applyAlignment="1">
      <alignment horizontal="center" vertical="center" wrapText="1"/>
    </xf>
    <xf numFmtId="0" fontId="9" fillId="6" borderId="6" xfId="1" applyFont="1" applyFill="1" applyBorder="1" applyAlignment="1" applyProtection="1">
      <alignment horizontal="center" vertical="center"/>
      <protection locked="0"/>
    </xf>
    <xf numFmtId="0" fontId="9" fillId="6" borderId="10" xfId="1" applyFont="1" applyFill="1" applyBorder="1" applyAlignment="1" applyProtection="1">
      <alignment horizontal="center" vertical="center"/>
      <protection locked="0"/>
    </xf>
    <xf numFmtId="0" fontId="9" fillId="6" borderId="11" xfId="1" applyFont="1" applyFill="1" applyBorder="1" applyAlignment="1" applyProtection="1">
      <alignment horizontal="center" vertical="center"/>
      <protection locked="0"/>
    </xf>
    <xf numFmtId="0" fontId="5" fillId="6" borderId="12" xfId="1" applyFont="1" applyFill="1" applyBorder="1" applyAlignment="1">
      <alignment horizontal="center" vertical="center" wrapText="1"/>
    </xf>
    <xf numFmtId="0" fontId="5" fillId="6" borderId="13" xfId="1" applyFont="1" applyFill="1" applyBorder="1" applyAlignment="1">
      <alignment horizontal="center" vertical="center" wrapText="1"/>
    </xf>
    <xf numFmtId="0" fontId="9" fillId="6" borderId="12" xfId="1" applyFont="1" applyFill="1" applyBorder="1" applyAlignment="1">
      <alignment horizontal="center" vertical="center" wrapText="1"/>
    </xf>
    <xf numFmtId="0" fontId="9" fillId="6" borderId="13" xfId="1" applyFont="1" applyFill="1" applyBorder="1" applyAlignment="1">
      <alignment horizontal="center" vertical="center" wrapText="1"/>
    </xf>
    <xf numFmtId="0" fontId="10" fillId="6" borderId="12" xfId="1" applyFont="1" applyFill="1" applyBorder="1" applyAlignment="1">
      <alignment horizontal="center" vertical="center" wrapText="1"/>
    </xf>
    <xf numFmtId="0" fontId="10" fillId="6" borderId="13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/>
    </xf>
    <xf numFmtId="0" fontId="1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5" fillId="6" borderId="14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horizontal="left" vertical="center"/>
    </xf>
    <xf numFmtId="0" fontId="20" fillId="0" borderId="0" xfId="1" applyFont="1" applyFill="1" applyAlignment="1">
      <alignment horizontal="left" vertical="center"/>
    </xf>
    <xf numFmtId="0" fontId="21" fillId="0" borderId="0" xfId="1" applyFont="1" applyFill="1" applyAlignment="1">
      <alignment horizontal="left" vertical="center"/>
    </xf>
    <xf numFmtId="0" fontId="2" fillId="6" borderId="12" xfId="1" applyFont="1" applyFill="1" applyBorder="1" applyAlignment="1">
      <alignment horizontal="center" vertical="center" wrapText="1"/>
    </xf>
    <xf numFmtId="0" fontId="2" fillId="6" borderId="14" xfId="1" applyFont="1" applyFill="1" applyBorder="1" applyAlignment="1">
      <alignment horizontal="center" vertical="center" wrapText="1"/>
    </xf>
    <xf numFmtId="0" fontId="2" fillId="6" borderId="13" xfId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5" fillId="6" borderId="0" xfId="0" applyFont="1" applyFill="1" applyAlignment="1">
      <alignment horizontal="left" vertical="center" wrapText="1"/>
    </xf>
    <xf numFmtId="0" fontId="5" fillId="6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8" fillId="8" borderId="22" xfId="0" applyFont="1" applyFill="1" applyBorder="1" applyAlignment="1">
      <alignment horizontal="center" vertical="center" wrapText="1"/>
    </xf>
    <xf numFmtId="0" fontId="8" fillId="8" borderId="25" xfId="0" applyFont="1" applyFill="1" applyBorder="1" applyAlignment="1">
      <alignment horizontal="center" vertical="center" wrapText="1"/>
    </xf>
    <xf numFmtId="0" fontId="8" fillId="8" borderId="31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45" fillId="9" borderId="34" xfId="0" applyFont="1" applyFill="1" applyBorder="1" applyAlignment="1">
      <alignment horizontal="center" vertical="center" wrapText="1"/>
    </xf>
    <xf numFmtId="0" fontId="45" fillId="9" borderId="35" xfId="0" applyFont="1" applyFill="1" applyBorder="1" applyAlignment="1">
      <alignment horizontal="center" vertical="center" wrapText="1"/>
    </xf>
    <xf numFmtId="0" fontId="45" fillId="9" borderId="36" xfId="0" applyFont="1" applyFill="1" applyBorder="1" applyAlignment="1">
      <alignment horizontal="center" vertical="center" wrapText="1"/>
    </xf>
    <xf numFmtId="0" fontId="45" fillId="9" borderId="37" xfId="0" applyFont="1" applyFill="1" applyBorder="1" applyAlignment="1">
      <alignment horizontal="center" vertical="center" wrapText="1"/>
    </xf>
    <xf numFmtId="0" fontId="45" fillId="9" borderId="38" xfId="0" applyFont="1" applyFill="1" applyBorder="1" applyAlignment="1">
      <alignment horizontal="center" vertical="center" wrapText="1"/>
    </xf>
    <xf numFmtId="0" fontId="45" fillId="9" borderId="39" xfId="0" applyFont="1" applyFill="1" applyBorder="1" applyAlignment="1">
      <alignment horizontal="center" vertical="center" wrapText="1"/>
    </xf>
    <xf numFmtId="0" fontId="45" fillId="9" borderId="40" xfId="0" applyFont="1" applyFill="1" applyBorder="1" applyAlignment="1">
      <alignment horizontal="center" vertical="center" wrapText="1"/>
    </xf>
    <xf numFmtId="0" fontId="45" fillId="9" borderId="41" xfId="0" applyFont="1" applyFill="1" applyBorder="1" applyAlignment="1">
      <alignment horizontal="center" vertical="center" wrapText="1"/>
    </xf>
    <xf numFmtId="0" fontId="45" fillId="9" borderId="4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0" fontId="45" fillId="0" borderId="38" xfId="0" applyFont="1" applyFill="1" applyBorder="1" applyAlignment="1">
      <alignment horizontal="right" vertical="center" wrapText="1"/>
    </xf>
    <xf numFmtId="0" fontId="48" fillId="0" borderId="0" xfId="0" applyFont="1" applyFill="1" applyAlignment="1">
      <alignment horizontal="left" vertical="center" wrapText="1"/>
    </xf>
    <xf numFmtId="0" fontId="44" fillId="9" borderId="41" xfId="0" applyFont="1" applyFill="1" applyBorder="1" applyAlignment="1">
      <alignment horizontal="center" vertical="center"/>
    </xf>
    <xf numFmtId="0" fontId="0" fillId="0" borderId="41" xfId="0" applyBorder="1">
      <alignment vertical="center"/>
    </xf>
  </cellXfs>
  <cellStyles count="3">
    <cellStyle name="一般" xfId="0" builtinId="0"/>
    <cellStyle name="一般 2" xfId="1"/>
    <cellStyle name="千分位[0]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zoomScale="85" zoomScaleNormal="85" workbookViewId="0">
      <pane ySplit="1" topLeftCell="A2" activePane="bottomLeft" state="frozen"/>
      <selection pane="bottomLeft" activeCell="H20" sqref="H20"/>
    </sheetView>
  </sheetViews>
  <sheetFormatPr defaultRowHeight="16.5"/>
  <cols>
    <col min="2" max="2" width="12.875" customWidth="1"/>
    <col min="3" max="3" width="12" customWidth="1"/>
    <col min="6" max="6" width="10.5" customWidth="1"/>
    <col min="7" max="7" width="11.375" customWidth="1"/>
    <col min="8" max="8" width="11.25" customWidth="1"/>
    <col min="9" max="9" width="12.5" customWidth="1"/>
    <col min="10" max="10" width="12.625" customWidth="1"/>
  </cols>
  <sheetData>
    <row r="1" spans="1:17" ht="27.75">
      <c r="A1" s="11"/>
      <c r="B1" s="79" t="s">
        <v>18</v>
      </c>
      <c r="C1" s="79"/>
      <c r="D1" s="79"/>
      <c r="E1" s="79"/>
      <c r="F1" s="79"/>
      <c r="G1" s="79"/>
      <c r="H1" s="79"/>
      <c r="I1" s="79"/>
      <c r="J1" s="79"/>
    </row>
    <row r="2" spans="1:17" ht="17.25" thickBot="1">
      <c r="A2" s="11"/>
      <c r="B2" s="87" t="s">
        <v>50</v>
      </c>
      <c r="C2" s="87"/>
      <c r="D2" s="87"/>
      <c r="E2" s="87"/>
      <c r="F2" s="87"/>
      <c r="G2" s="87"/>
      <c r="H2" s="87"/>
      <c r="I2" s="87"/>
      <c r="J2" s="87"/>
    </row>
    <row r="3" spans="1:17" ht="18" customHeight="1" thickBot="1">
      <c r="A3" s="88" t="s">
        <v>0</v>
      </c>
      <c r="B3" s="80" t="s">
        <v>1</v>
      </c>
      <c r="C3" s="82" t="s">
        <v>2</v>
      </c>
      <c r="D3" s="83"/>
      <c r="E3" s="84"/>
      <c r="F3" s="96" t="s">
        <v>3</v>
      </c>
      <c r="G3" s="82"/>
      <c r="H3" s="82"/>
      <c r="I3" s="82"/>
      <c r="J3" s="97"/>
    </row>
    <row r="4" spans="1:17" ht="17.25" customHeight="1" thickBot="1">
      <c r="A4" s="105"/>
      <c r="B4" s="81"/>
      <c r="C4" s="88" t="s">
        <v>4</v>
      </c>
      <c r="D4" s="90" t="s">
        <v>5</v>
      </c>
      <c r="E4" s="85" t="s">
        <v>6</v>
      </c>
      <c r="F4" s="88" t="s">
        <v>4</v>
      </c>
      <c r="G4" s="92" t="s">
        <v>5</v>
      </c>
      <c r="H4" s="88" t="s">
        <v>7</v>
      </c>
      <c r="I4" s="94" t="s">
        <v>8</v>
      </c>
      <c r="J4" s="98" t="s">
        <v>6</v>
      </c>
    </row>
    <row r="5" spans="1:17" ht="48.75" customHeight="1" thickBot="1">
      <c r="A5" s="89"/>
      <c r="B5" s="81"/>
      <c r="C5" s="89"/>
      <c r="D5" s="91"/>
      <c r="E5" s="86"/>
      <c r="F5" s="89"/>
      <c r="G5" s="93"/>
      <c r="H5" s="89"/>
      <c r="I5" s="95"/>
      <c r="J5" s="99"/>
    </row>
    <row r="6" spans="1:17" ht="18.75" customHeight="1" thickBot="1">
      <c r="A6" s="100" t="s">
        <v>9</v>
      </c>
      <c r="B6" s="31">
        <v>11100</v>
      </c>
      <c r="C6" s="2">
        <f>B6*9.5%*20%</f>
        <v>210.9</v>
      </c>
      <c r="D6" s="33">
        <f>B6*1%*20%</f>
        <v>22.200000000000003</v>
      </c>
      <c r="E6" s="1">
        <f>C6+D6</f>
        <v>233.10000000000002</v>
      </c>
      <c r="F6" s="2">
        <f>B6*9.5%*70%</f>
        <v>738.15</v>
      </c>
      <c r="G6" s="2">
        <f>B6*1%*70%</f>
        <v>77.699999999999989</v>
      </c>
      <c r="H6" s="2">
        <f>B6*0.1%</f>
        <v>11.1</v>
      </c>
      <c r="I6" s="33">
        <f>B6*0.025%</f>
        <v>2.7749999999999999</v>
      </c>
      <c r="J6" s="3">
        <f>F6+G6+H6+I6</f>
        <v>829.72499999999991</v>
      </c>
      <c r="L6" s="4"/>
      <c r="M6" s="4"/>
    </row>
    <row r="7" spans="1:17" ht="18.75" thickBot="1">
      <c r="A7" s="101"/>
      <c r="B7" s="31">
        <v>12540</v>
      </c>
      <c r="C7" s="2">
        <f t="shared" ref="C7:C32" si="0">B7*9.5%*20%</f>
        <v>238.26</v>
      </c>
      <c r="D7" s="33">
        <f t="shared" ref="D7:D32" si="1">B7*1%*20%</f>
        <v>25.080000000000002</v>
      </c>
      <c r="E7" s="1">
        <f t="shared" ref="E7:E32" si="2">C7+D7</f>
        <v>263.33999999999997</v>
      </c>
      <c r="F7" s="2">
        <f t="shared" ref="F7:F32" si="3">B7*9.5%*70%</f>
        <v>833.91</v>
      </c>
      <c r="G7" s="2">
        <f t="shared" ref="G7:G32" si="4">B7*1%*70%</f>
        <v>87.78</v>
      </c>
      <c r="H7" s="2">
        <f t="shared" ref="H7:H32" si="5">B7*0.1%</f>
        <v>12.540000000000001</v>
      </c>
      <c r="I7" s="33">
        <f t="shared" ref="I7:I32" si="6">B7*0.025%</f>
        <v>3.1350000000000002</v>
      </c>
      <c r="J7" s="3">
        <v>938</v>
      </c>
      <c r="L7" s="4"/>
      <c r="M7" s="4"/>
      <c r="Q7" s="21"/>
    </row>
    <row r="8" spans="1:17" ht="18.75" thickBot="1">
      <c r="A8" s="101"/>
      <c r="B8" s="31">
        <v>13500</v>
      </c>
      <c r="C8" s="2">
        <f t="shared" si="0"/>
        <v>256.5</v>
      </c>
      <c r="D8" s="33">
        <f t="shared" si="1"/>
        <v>27</v>
      </c>
      <c r="E8" s="1">
        <f t="shared" si="2"/>
        <v>283.5</v>
      </c>
      <c r="F8" s="2">
        <f t="shared" si="3"/>
        <v>897.74999999999989</v>
      </c>
      <c r="G8" s="2">
        <f t="shared" si="4"/>
        <v>94.5</v>
      </c>
      <c r="H8" s="2">
        <f t="shared" si="5"/>
        <v>13.5</v>
      </c>
      <c r="I8" s="33">
        <f t="shared" si="6"/>
        <v>3.375</v>
      </c>
      <c r="J8" s="3">
        <v>1010</v>
      </c>
      <c r="L8" s="4"/>
      <c r="M8" s="4"/>
      <c r="Q8" s="21"/>
    </row>
    <row r="9" spans="1:17" ht="18.75" thickBot="1">
      <c r="A9" s="101"/>
      <c r="B9" s="31">
        <v>15840</v>
      </c>
      <c r="C9" s="2">
        <f t="shared" si="0"/>
        <v>300.95999999999998</v>
      </c>
      <c r="D9" s="33">
        <f t="shared" si="1"/>
        <v>31.680000000000003</v>
      </c>
      <c r="E9" s="1">
        <f t="shared" si="2"/>
        <v>332.64</v>
      </c>
      <c r="F9" s="2">
        <f t="shared" si="3"/>
        <v>1053.3599999999999</v>
      </c>
      <c r="G9" s="2">
        <f t="shared" si="4"/>
        <v>110.88</v>
      </c>
      <c r="H9" s="2">
        <f t="shared" si="5"/>
        <v>15.84</v>
      </c>
      <c r="I9" s="33">
        <f t="shared" si="6"/>
        <v>3.96</v>
      </c>
      <c r="J9" s="3">
        <f t="shared" ref="J9:J32" si="7">F9+G9+H9+I9</f>
        <v>1184.0399999999997</v>
      </c>
      <c r="L9" s="4"/>
      <c r="M9" s="4"/>
      <c r="Q9" s="21"/>
    </row>
    <row r="10" spans="1:17" ht="18.75" thickBot="1">
      <c r="A10" s="101"/>
      <c r="B10" s="32">
        <v>16500</v>
      </c>
      <c r="C10" s="2">
        <f t="shared" si="0"/>
        <v>313.5</v>
      </c>
      <c r="D10" s="33">
        <f t="shared" si="1"/>
        <v>33</v>
      </c>
      <c r="E10" s="1">
        <f t="shared" si="2"/>
        <v>346.5</v>
      </c>
      <c r="F10" s="2">
        <f t="shared" si="3"/>
        <v>1097.25</v>
      </c>
      <c r="G10" s="2">
        <f t="shared" si="4"/>
        <v>115.49999999999999</v>
      </c>
      <c r="H10" s="2">
        <f t="shared" si="5"/>
        <v>16.5</v>
      </c>
      <c r="I10" s="33">
        <f t="shared" si="6"/>
        <v>4.125</v>
      </c>
      <c r="J10" s="3">
        <v>1234</v>
      </c>
      <c r="L10" s="4"/>
      <c r="M10" s="4"/>
      <c r="Q10" s="21"/>
    </row>
    <row r="11" spans="1:17" ht="18.75" thickBot="1">
      <c r="A11" s="101"/>
      <c r="B11" s="32">
        <v>17280</v>
      </c>
      <c r="C11" s="2">
        <f t="shared" si="0"/>
        <v>328.32</v>
      </c>
      <c r="D11" s="33">
        <f t="shared" si="1"/>
        <v>34.56</v>
      </c>
      <c r="E11" s="1">
        <f t="shared" si="2"/>
        <v>362.88</v>
      </c>
      <c r="F11" s="2">
        <f t="shared" si="3"/>
        <v>1149.1199999999999</v>
      </c>
      <c r="G11" s="2">
        <f t="shared" si="4"/>
        <v>120.96</v>
      </c>
      <c r="H11" s="2">
        <f t="shared" si="5"/>
        <v>17.28</v>
      </c>
      <c r="I11" s="33">
        <f t="shared" si="6"/>
        <v>4.32</v>
      </c>
      <c r="J11" s="3">
        <v>1291</v>
      </c>
      <c r="L11" s="4"/>
      <c r="M11" s="4"/>
      <c r="Q11" s="21"/>
    </row>
    <row r="12" spans="1:17" ht="18.75" thickBot="1">
      <c r="A12" s="101"/>
      <c r="B12" s="32">
        <v>17880</v>
      </c>
      <c r="C12" s="2">
        <f>B12*9.5%*20%</f>
        <v>339.72</v>
      </c>
      <c r="D12" s="33">
        <f t="shared" si="1"/>
        <v>35.760000000000005</v>
      </c>
      <c r="E12" s="1">
        <v>376</v>
      </c>
      <c r="F12" s="2">
        <f t="shared" si="3"/>
        <v>1189.0199999999998</v>
      </c>
      <c r="G12" s="2">
        <f t="shared" si="4"/>
        <v>125.16</v>
      </c>
      <c r="H12" s="2">
        <f t="shared" si="5"/>
        <v>17.88</v>
      </c>
      <c r="I12" s="33">
        <f t="shared" si="6"/>
        <v>4.47</v>
      </c>
      <c r="J12" s="3">
        <v>1336</v>
      </c>
      <c r="L12" s="4"/>
      <c r="M12" s="4"/>
      <c r="Q12" s="21"/>
    </row>
    <row r="13" spans="1:17" ht="18.75" thickBot="1">
      <c r="A13" s="101"/>
      <c r="B13" s="32">
        <v>19047</v>
      </c>
      <c r="C13" s="2">
        <f t="shared" si="0"/>
        <v>361.89300000000003</v>
      </c>
      <c r="D13" s="33">
        <f t="shared" si="1"/>
        <v>38.094000000000001</v>
      </c>
      <c r="E13" s="1">
        <f t="shared" si="2"/>
        <v>399.98700000000002</v>
      </c>
      <c r="F13" s="2">
        <f t="shared" si="3"/>
        <v>1266.6254999999999</v>
      </c>
      <c r="G13" s="2">
        <f t="shared" si="4"/>
        <v>133.32899999999998</v>
      </c>
      <c r="H13" s="2">
        <f t="shared" si="5"/>
        <v>19.047000000000001</v>
      </c>
      <c r="I13" s="33">
        <f t="shared" si="6"/>
        <v>4.7617500000000001</v>
      </c>
      <c r="J13" s="3">
        <f t="shared" si="7"/>
        <v>1423.7632499999997</v>
      </c>
      <c r="L13" s="4"/>
      <c r="M13" s="4"/>
      <c r="Q13" s="21"/>
    </row>
    <row r="14" spans="1:17" ht="18.75" thickBot="1">
      <c r="A14" s="101"/>
      <c r="B14" s="32">
        <v>20008</v>
      </c>
      <c r="C14" s="2">
        <f t="shared" si="0"/>
        <v>380.15200000000004</v>
      </c>
      <c r="D14" s="33">
        <f t="shared" si="1"/>
        <v>40.016000000000005</v>
      </c>
      <c r="E14" s="1">
        <f t="shared" si="2"/>
        <v>420.16800000000006</v>
      </c>
      <c r="F14" s="2">
        <f t="shared" si="3"/>
        <v>1330.5319999999999</v>
      </c>
      <c r="G14" s="2">
        <f t="shared" si="4"/>
        <v>140.05600000000001</v>
      </c>
      <c r="H14" s="2">
        <f t="shared" si="5"/>
        <v>20.007999999999999</v>
      </c>
      <c r="I14" s="33">
        <f t="shared" si="6"/>
        <v>5.0019999999999998</v>
      </c>
      <c r="J14" s="3">
        <f t="shared" si="7"/>
        <v>1495.598</v>
      </c>
      <c r="L14" s="4"/>
      <c r="M14" s="4"/>
      <c r="Q14" s="21"/>
    </row>
    <row r="15" spans="1:17" ht="18.75" thickBot="1">
      <c r="A15" s="102"/>
      <c r="B15" s="32">
        <v>21009</v>
      </c>
      <c r="C15" s="2">
        <f t="shared" ref="C15" si="8">B15*9.5%*20%</f>
        <v>399.17100000000005</v>
      </c>
      <c r="D15" s="33">
        <f t="shared" ref="D15" si="9">B15*1%*20%</f>
        <v>42.018000000000001</v>
      </c>
      <c r="E15" s="1">
        <f t="shared" ref="E15" si="10">C15+D15</f>
        <v>441.18900000000008</v>
      </c>
      <c r="F15" s="2">
        <f t="shared" ref="F15" si="11">B15*9.5%*70%</f>
        <v>1397.0984999999998</v>
      </c>
      <c r="G15" s="2">
        <f t="shared" ref="G15" si="12">B15*1%*70%</f>
        <v>147.06299999999999</v>
      </c>
      <c r="H15" s="2">
        <f t="shared" ref="H15" si="13">B15*0.1%</f>
        <v>21.009</v>
      </c>
      <c r="I15" s="33">
        <f t="shared" ref="I15" si="14">B15*0.025%</f>
        <v>5.2522500000000001</v>
      </c>
      <c r="J15" s="3">
        <f>F15+G15+H15+I15</f>
        <v>1570.4227499999997</v>
      </c>
      <c r="L15" s="4"/>
      <c r="M15" s="4"/>
      <c r="Q15" s="21"/>
    </row>
    <row r="16" spans="1:17" ht="18.75" thickBot="1">
      <c r="A16" s="63" t="s">
        <v>36</v>
      </c>
      <c r="B16" s="32">
        <v>22000</v>
      </c>
      <c r="C16" s="2">
        <f t="shared" si="0"/>
        <v>418</v>
      </c>
      <c r="D16" s="33">
        <f t="shared" si="1"/>
        <v>44</v>
      </c>
      <c r="E16" s="1">
        <f t="shared" si="2"/>
        <v>462</v>
      </c>
      <c r="F16" s="2">
        <f t="shared" si="3"/>
        <v>1463</v>
      </c>
      <c r="G16" s="2">
        <f t="shared" si="4"/>
        <v>154</v>
      </c>
      <c r="H16" s="2">
        <f t="shared" si="5"/>
        <v>22</v>
      </c>
      <c r="I16" s="33">
        <f t="shared" si="6"/>
        <v>5.5</v>
      </c>
      <c r="J16" s="3">
        <f t="shared" si="7"/>
        <v>1644.5</v>
      </c>
      <c r="L16" s="4"/>
      <c r="M16" s="4"/>
      <c r="Q16" s="21"/>
    </row>
    <row r="17" spans="1:17" ht="18.75" thickBot="1">
      <c r="A17" s="30" t="s">
        <v>45</v>
      </c>
      <c r="B17" s="32">
        <v>22800</v>
      </c>
      <c r="C17" s="2">
        <f t="shared" si="0"/>
        <v>433.20000000000005</v>
      </c>
      <c r="D17" s="33">
        <f t="shared" si="1"/>
        <v>45.6</v>
      </c>
      <c r="E17" s="1">
        <f t="shared" si="2"/>
        <v>478.80000000000007</v>
      </c>
      <c r="F17" s="2">
        <f t="shared" si="3"/>
        <v>1516.1999999999998</v>
      </c>
      <c r="G17" s="2">
        <f t="shared" si="4"/>
        <v>159.6</v>
      </c>
      <c r="H17" s="2">
        <f t="shared" si="5"/>
        <v>22.8</v>
      </c>
      <c r="I17" s="33">
        <f t="shared" si="6"/>
        <v>5.7</v>
      </c>
      <c r="J17" s="3">
        <v>1705</v>
      </c>
      <c r="L17" s="11"/>
      <c r="M17" s="11"/>
      <c r="Q17" s="21"/>
    </row>
    <row r="18" spans="1:17" ht="18.75" thickBot="1">
      <c r="A18" s="63" t="s">
        <v>37</v>
      </c>
      <c r="B18" s="32">
        <v>24000</v>
      </c>
      <c r="C18" s="2">
        <f t="shared" si="0"/>
        <v>456</v>
      </c>
      <c r="D18" s="33">
        <f t="shared" si="1"/>
        <v>48</v>
      </c>
      <c r="E18" s="1">
        <f t="shared" si="2"/>
        <v>504</v>
      </c>
      <c r="F18" s="2">
        <f t="shared" si="3"/>
        <v>1596</v>
      </c>
      <c r="G18" s="2">
        <f t="shared" si="4"/>
        <v>168</v>
      </c>
      <c r="H18" s="2">
        <f t="shared" si="5"/>
        <v>24</v>
      </c>
      <c r="I18" s="33">
        <f t="shared" si="6"/>
        <v>6</v>
      </c>
      <c r="J18" s="3">
        <f t="shared" si="7"/>
        <v>1794</v>
      </c>
      <c r="L18" s="11"/>
      <c r="M18" s="11"/>
      <c r="Q18" s="21"/>
    </row>
    <row r="19" spans="1:17" ht="18.75" thickBot="1">
      <c r="A19" s="30" t="s">
        <v>27</v>
      </c>
      <c r="B19" s="32">
        <v>25200</v>
      </c>
      <c r="C19" s="2">
        <f t="shared" si="0"/>
        <v>478.8</v>
      </c>
      <c r="D19" s="33">
        <f t="shared" si="1"/>
        <v>50.400000000000006</v>
      </c>
      <c r="E19" s="1">
        <f t="shared" si="2"/>
        <v>529.20000000000005</v>
      </c>
      <c r="F19" s="2">
        <f t="shared" si="3"/>
        <v>1675.8</v>
      </c>
      <c r="G19" s="2">
        <f t="shared" si="4"/>
        <v>176.39999999999998</v>
      </c>
      <c r="H19" s="2">
        <f t="shared" si="5"/>
        <v>25.2</v>
      </c>
      <c r="I19" s="33">
        <f t="shared" si="6"/>
        <v>6.3</v>
      </c>
      <c r="J19" s="3">
        <v>1883</v>
      </c>
      <c r="L19" s="11"/>
      <c r="M19" s="11"/>
      <c r="Q19" s="21"/>
    </row>
    <row r="20" spans="1:17" ht="18.75" thickBot="1">
      <c r="A20" s="63" t="s">
        <v>38</v>
      </c>
      <c r="B20" s="32">
        <v>26400</v>
      </c>
      <c r="C20" s="2">
        <f t="shared" si="0"/>
        <v>501.6</v>
      </c>
      <c r="D20" s="33">
        <f t="shared" si="1"/>
        <v>52.800000000000004</v>
      </c>
      <c r="E20" s="1">
        <v>555</v>
      </c>
      <c r="F20" s="2">
        <f t="shared" si="3"/>
        <v>1755.6</v>
      </c>
      <c r="G20" s="2">
        <f t="shared" si="4"/>
        <v>184.79999999999998</v>
      </c>
      <c r="H20" s="2">
        <f t="shared" si="5"/>
        <v>26.400000000000002</v>
      </c>
      <c r="I20" s="33">
        <f t="shared" si="6"/>
        <v>6.6000000000000005</v>
      </c>
      <c r="J20" s="3">
        <v>1974</v>
      </c>
      <c r="L20" s="11"/>
      <c r="M20" s="11"/>
      <c r="Q20" s="21"/>
    </row>
    <row r="21" spans="1:17" ht="18.75" thickBot="1">
      <c r="A21" s="30" t="s">
        <v>28</v>
      </c>
      <c r="B21" s="32">
        <v>27600</v>
      </c>
      <c r="C21" s="2">
        <f t="shared" si="0"/>
        <v>524.4</v>
      </c>
      <c r="D21" s="33">
        <f t="shared" si="1"/>
        <v>55.2</v>
      </c>
      <c r="E21" s="1">
        <v>579</v>
      </c>
      <c r="F21" s="2">
        <f t="shared" si="3"/>
        <v>1835.3999999999999</v>
      </c>
      <c r="G21" s="2">
        <f t="shared" si="4"/>
        <v>193.2</v>
      </c>
      <c r="H21" s="2">
        <f t="shared" si="5"/>
        <v>27.6</v>
      </c>
      <c r="I21" s="33">
        <f t="shared" si="6"/>
        <v>6.9</v>
      </c>
      <c r="J21" s="3">
        <f t="shared" si="7"/>
        <v>2063.1</v>
      </c>
      <c r="L21" s="11"/>
      <c r="M21" s="11"/>
      <c r="Q21" s="21"/>
    </row>
    <row r="22" spans="1:17" ht="18.75" thickBot="1">
      <c r="A22" s="63" t="s">
        <v>39</v>
      </c>
      <c r="B22" s="32">
        <v>28800</v>
      </c>
      <c r="C22" s="2">
        <f t="shared" si="0"/>
        <v>547.20000000000005</v>
      </c>
      <c r="D22" s="33">
        <f t="shared" si="1"/>
        <v>57.6</v>
      </c>
      <c r="E22" s="1">
        <f t="shared" si="2"/>
        <v>604.80000000000007</v>
      </c>
      <c r="F22" s="2">
        <f t="shared" si="3"/>
        <v>1915.1999999999998</v>
      </c>
      <c r="G22" s="2">
        <f t="shared" si="4"/>
        <v>201.6</v>
      </c>
      <c r="H22" s="2">
        <f t="shared" si="5"/>
        <v>28.8</v>
      </c>
      <c r="I22" s="33">
        <f t="shared" si="6"/>
        <v>7.2</v>
      </c>
      <c r="J22" s="3">
        <f t="shared" si="7"/>
        <v>2152.7999999999997</v>
      </c>
      <c r="L22" s="11"/>
      <c r="M22" s="11"/>
      <c r="Q22" s="21"/>
    </row>
    <row r="23" spans="1:17" ht="18.75" thickBot="1">
      <c r="A23" s="30" t="s">
        <v>29</v>
      </c>
      <c r="B23" s="32">
        <v>30300</v>
      </c>
      <c r="C23" s="2">
        <f t="shared" si="0"/>
        <v>575.70000000000005</v>
      </c>
      <c r="D23" s="33">
        <f t="shared" si="1"/>
        <v>60.6</v>
      </c>
      <c r="E23" s="1">
        <v>637</v>
      </c>
      <c r="F23" s="2">
        <f t="shared" si="3"/>
        <v>2014.9499999999998</v>
      </c>
      <c r="G23" s="2">
        <f t="shared" si="4"/>
        <v>212.1</v>
      </c>
      <c r="H23" s="2">
        <f t="shared" si="5"/>
        <v>30.3</v>
      </c>
      <c r="I23" s="33">
        <f t="shared" si="6"/>
        <v>7.5750000000000002</v>
      </c>
      <c r="J23" s="3">
        <f t="shared" si="7"/>
        <v>2264.9249999999997</v>
      </c>
      <c r="L23" s="11"/>
      <c r="M23" s="11"/>
      <c r="Q23" s="21"/>
    </row>
    <row r="24" spans="1:17" ht="18.75" thickBot="1">
      <c r="A24" s="63" t="s">
        <v>40</v>
      </c>
      <c r="B24" s="32">
        <v>31800</v>
      </c>
      <c r="C24" s="2">
        <f t="shared" si="0"/>
        <v>604.20000000000005</v>
      </c>
      <c r="D24" s="33">
        <f t="shared" si="1"/>
        <v>63.6</v>
      </c>
      <c r="E24" s="1">
        <f t="shared" si="2"/>
        <v>667.80000000000007</v>
      </c>
      <c r="F24" s="2">
        <f t="shared" si="3"/>
        <v>2114.6999999999998</v>
      </c>
      <c r="G24" s="2">
        <f t="shared" si="4"/>
        <v>222.6</v>
      </c>
      <c r="H24" s="2">
        <f t="shared" si="5"/>
        <v>31.8</v>
      </c>
      <c r="I24" s="33">
        <f t="shared" si="6"/>
        <v>7.95</v>
      </c>
      <c r="J24" s="3">
        <v>2378</v>
      </c>
      <c r="L24" s="11"/>
      <c r="M24" s="11"/>
      <c r="Q24" s="21"/>
    </row>
    <row r="25" spans="1:17" ht="18.75" thickBot="1">
      <c r="A25" s="30" t="s">
        <v>30</v>
      </c>
      <c r="B25" s="32">
        <v>33300</v>
      </c>
      <c r="C25" s="2">
        <f t="shared" si="0"/>
        <v>632.70000000000005</v>
      </c>
      <c r="D25" s="33">
        <f t="shared" si="1"/>
        <v>66.600000000000009</v>
      </c>
      <c r="E25" s="1">
        <v>700</v>
      </c>
      <c r="F25" s="2">
        <f t="shared" si="3"/>
        <v>2214.4499999999998</v>
      </c>
      <c r="G25" s="2">
        <f t="shared" si="4"/>
        <v>233.1</v>
      </c>
      <c r="H25" s="2">
        <f t="shared" si="5"/>
        <v>33.299999999999997</v>
      </c>
      <c r="I25" s="33">
        <f t="shared" si="6"/>
        <v>8.3249999999999993</v>
      </c>
      <c r="J25" s="3">
        <v>2488</v>
      </c>
      <c r="L25" s="11"/>
      <c r="M25" s="11"/>
      <c r="Q25" s="21"/>
    </row>
    <row r="26" spans="1:17" ht="18.75" thickBot="1">
      <c r="A26" s="63" t="s">
        <v>41</v>
      </c>
      <c r="B26" s="32">
        <v>34800</v>
      </c>
      <c r="C26" s="2">
        <f t="shared" si="0"/>
        <v>661.2</v>
      </c>
      <c r="D26" s="33">
        <f t="shared" si="1"/>
        <v>69.600000000000009</v>
      </c>
      <c r="E26" s="1">
        <f t="shared" si="2"/>
        <v>730.80000000000007</v>
      </c>
      <c r="F26" s="2">
        <f t="shared" si="3"/>
        <v>2314.1999999999998</v>
      </c>
      <c r="G26" s="2">
        <f t="shared" si="4"/>
        <v>243.6</v>
      </c>
      <c r="H26" s="2">
        <f t="shared" si="5"/>
        <v>34.800000000000004</v>
      </c>
      <c r="I26" s="33">
        <f t="shared" si="6"/>
        <v>8.7000000000000011</v>
      </c>
      <c r="J26" s="3">
        <v>2602</v>
      </c>
      <c r="L26" s="11"/>
      <c r="M26" s="11"/>
      <c r="Q26" s="21"/>
    </row>
    <row r="27" spans="1:17" ht="18.75" thickBot="1">
      <c r="A27" s="30" t="s">
        <v>31</v>
      </c>
      <c r="B27" s="32">
        <v>36300</v>
      </c>
      <c r="C27" s="2">
        <f t="shared" si="0"/>
        <v>689.7</v>
      </c>
      <c r="D27" s="33">
        <f t="shared" si="1"/>
        <v>72.600000000000009</v>
      </c>
      <c r="E27" s="1">
        <v>763</v>
      </c>
      <c r="F27" s="2">
        <f t="shared" si="3"/>
        <v>2413.9499999999998</v>
      </c>
      <c r="G27" s="2">
        <f t="shared" si="4"/>
        <v>254.1</v>
      </c>
      <c r="H27" s="2">
        <f t="shared" si="5"/>
        <v>36.300000000000004</v>
      </c>
      <c r="I27" s="33">
        <f t="shared" si="6"/>
        <v>9.0750000000000011</v>
      </c>
      <c r="J27" s="3">
        <f t="shared" si="7"/>
        <v>2713.4249999999997</v>
      </c>
      <c r="L27" s="11"/>
      <c r="M27" s="11"/>
      <c r="Q27" s="21"/>
    </row>
    <row r="28" spans="1:17" ht="18.75" thickBot="1">
      <c r="A28" s="63" t="s">
        <v>42</v>
      </c>
      <c r="B28" s="31">
        <v>38200</v>
      </c>
      <c r="C28" s="2">
        <f t="shared" si="0"/>
        <v>725.80000000000007</v>
      </c>
      <c r="D28" s="33">
        <f t="shared" si="1"/>
        <v>76.400000000000006</v>
      </c>
      <c r="E28" s="1">
        <f t="shared" si="2"/>
        <v>802.2</v>
      </c>
      <c r="F28" s="2">
        <f t="shared" si="3"/>
        <v>2540.2999999999997</v>
      </c>
      <c r="G28" s="2">
        <f t="shared" si="4"/>
        <v>267.39999999999998</v>
      </c>
      <c r="H28" s="2">
        <f t="shared" si="5"/>
        <v>38.200000000000003</v>
      </c>
      <c r="I28" s="33">
        <f t="shared" si="6"/>
        <v>9.5500000000000007</v>
      </c>
      <c r="J28" s="3">
        <f t="shared" si="7"/>
        <v>2855.45</v>
      </c>
      <c r="L28" s="11"/>
      <c r="M28" s="11"/>
      <c r="Q28" s="21"/>
    </row>
    <row r="29" spans="1:17" ht="18.75" thickBot="1">
      <c r="A29" s="30" t="s">
        <v>32</v>
      </c>
      <c r="B29" s="31">
        <v>40100</v>
      </c>
      <c r="C29" s="2">
        <f t="shared" si="0"/>
        <v>761.90000000000009</v>
      </c>
      <c r="D29" s="33">
        <f t="shared" si="1"/>
        <v>80.2</v>
      </c>
      <c r="E29" s="1">
        <f t="shared" si="2"/>
        <v>842.10000000000014</v>
      </c>
      <c r="F29" s="2">
        <f t="shared" si="3"/>
        <v>2666.6499999999996</v>
      </c>
      <c r="G29" s="2">
        <f t="shared" si="4"/>
        <v>280.7</v>
      </c>
      <c r="H29" s="2">
        <f t="shared" si="5"/>
        <v>40.1</v>
      </c>
      <c r="I29" s="33">
        <f t="shared" si="6"/>
        <v>10.025</v>
      </c>
      <c r="J29" s="3">
        <v>2998</v>
      </c>
      <c r="L29" s="11"/>
      <c r="M29" s="11"/>
      <c r="Q29" s="21"/>
    </row>
    <row r="30" spans="1:17" ht="18.75" thickBot="1">
      <c r="A30" s="63" t="s">
        <v>43</v>
      </c>
      <c r="B30" s="31">
        <v>42000</v>
      </c>
      <c r="C30" s="2">
        <f t="shared" si="0"/>
        <v>798</v>
      </c>
      <c r="D30" s="33">
        <f t="shared" si="1"/>
        <v>84</v>
      </c>
      <c r="E30" s="1">
        <f t="shared" si="2"/>
        <v>882</v>
      </c>
      <c r="F30" s="2">
        <f t="shared" si="3"/>
        <v>2793</v>
      </c>
      <c r="G30" s="2">
        <f t="shared" si="4"/>
        <v>294</v>
      </c>
      <c r="H30" s="2">
        <f t="shared" si="5"/>
        <v>42</v>
      </c>
      <c r="I30" s="33">
        <f t="shared" si="6"/>
        <v>10.5</v>
      </c>
      <c r="J30" s="3">
        <f t="shared" si="7"/>
        <v>3139.5</v>
      </c>
      <c r="L30" s="11"/>
      <c r="M30" s="11"/>
      <c r="Q30" s="21"/>
    </row>
    <row r="31" spans="1:17" ht="18.75" thickBot="1">
      <c r="A31" s="30" t="s">
        <v>33</v>
      </c>
      <c r="B31" s="31">
        <v>43900</v>
      </c>
      <c r="C31" s="2">
        <f t="shared" si="0"/>
        <v>834.1</v>
      </c>
      <c r="D31" s="33">
        <f t="shared" si="1"/>
        <v>87.800000000000011</v>
      </c>
      <c r="E31" s="1">
        <f t="shared" si="2"/>
        <v>921.90000000000009</v>
      </c>
      <c r="F31" s="2">
        <f t="shared" si="3"/>
        <v>2919.35</v>
      </c>
      <c r="G31" s="2">
        <f t="shared" si="4"/>
        <v>307.29999999999995</v>
      </c>
      <c r="H31" s="2">
        <f t="shared" si="5"/>
        <v>43.9</v>
      </c>
      <c r="I31" s="33">
        <f t="shared" si="6"/>
        <v>10.975</v>
      </c>
      <c r="J31" s="3">
        <v>3281</v>
      </c>
      <c r="L31" s="11"/>
      <c r="M31" s="11"/>
      <c r="Q31" s="21"/>
    </row>
    <row r="32" spans="1:17" ht="18.75" thickBot="1">
      <c r="A32" s="63" t="s">
        <v>44</v>
      </c>
      <c r="B32" s="31">
        <v>45800</v>
      </c>
      <c r="C32" s="2">
        <f t="shared" si="0"/>
        <v>870.2</v>
      </c>
      <c r="D32" s="33">
        <f t="shared" si="1"/>
        <v>91.600000000000009</v>
      </c>
      <c r="E32" s="1">
        <f t="shared" si="2"/>
        <v>961.80000000000007</v>
      </c>
      <c r="F32" s="2">
        <f t="shared" si="3"/>
        <v>3045.7</v>
      </c>
      <c r="G32" s="2">
        <f t="shared" si="4"/>
        <v>320.59999999999997</v>
      </c>
      <c r="H32" s="2">
        <f t="shared" si="5"/>
        <v>45.800000000000004</v>
      </c>
      <c r="I32" s="33">
        <f t="shared" si="6"/>
        <v>11.450000000000001</v>
      </c>
      <c r="J32" s="3">
        <f t="shared" si="7"/>
        <v>3423.5499999999997</v>
      </c>
      <c r="L32" s="11"/>
      <c r="M32" s="11"/>
      <c r="Q32" s="21"/>
    </row>
    <row r="33" spans="1:17" ht="17.25">
      <c r="A33" s="106" t="s">
        <v>20</v>
      </c>
      <c r="B33" s="106"/>
      <c r="C33" s="106"/>
      <c r="D33" s="106"/>
      <c r="E33" s="106"/>
      <c r="F33" s="106"/>
      <c r="G33" s="106"/>
      <c r="H33" s="106"/>
      <c r="I33" s="106"/>
      <c r="J33" s="106"/>
      <c r="L33" s="11"/>
      <c r="M33" s="11"/>
      <c r="Q33" s="21"/>
    </row>
    <row r="34" spans="1:17" ht="17.25">
      <c r="A34" s="106" t="s">
        <v>25</v>
      </c>
      <c r="B34" s="106"/>
      <c r="C34" s="106"/>
      <c r="D34" s="106"/>
      <c r="E34" s="106"/>
      <c r="F34" s="106"/>
      <c r="G34" s="106"/>
      <c r="H34" s="106"/>
      <c r="I34" s="106"/>
      <c r="J34" s="106"/>
    </row>
    <row r="35" spans="1:17" ht="17.25">
      <c r="A35" s="106" t="s">
        <v>10</v>
      </c>
      <c r="B35" s="106"/>
      <c r="C35" s="106"/>
      <c r="D35" s="106"/>
      <c r="E35" s="106"/>
      <c r="F35" s="106"/>
      <c r="G35" s="106"/>
      <c r="H35" s="106"/>
      <c r="I35" s="106"/>
      <c r="J35" s="106"/>
    </row>
    <row r="36" spans="1:17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8"/>
    </row>
    <row r="37" spans="1:17">
      <c r="A37" s="108" t="s">
        <v>11</v>
      </c>
      <c r="B37" s="103"/>
      <c r="C37" s="103"/>
      <c r="D37" s="103"/>
      <c r="E37" s="103"/>
      <c r="F37" s="103"/>
      <c r="G37" s="103"/>
      <c r="H37" s="19"/>
      <c r="I37" s="19"/>
      <c r="J37" s="18"/>
    </row>
    <row r="38" spans="1:17">
      <c r="A38" s="110" t="s">
        <v>26</v>
      </c>
      <c r="B38" s="110"/>
      <c r="C38" s="110"/>
      <c r="D38" s="110"/>
      <c r="E38" s="110"/>
      <c r="F38" s="110"/>
      <c r="G38" s="110"/>
      <c r="H38" s="19"/>
      <c r="I38" s="19"/>
      <c r="J38" s="18"/>
    </row>
    <row r="39" spans="1:17" ht="28.5" customHeight="1">
      <c r="A39" s="104" t="s">
        <v>49</v>
      </c>
      <c r="B39" s="104"/>
      <c r="C39" s="104"/>
      <c r="D39" s="104"/>
      <c r="E39" s="104"/>
      <c r="F39" s="104"/>
      <c r="G39" s="104"/>
      <c r="H39" s="104"/>
      <c r="I39" s="104"/>
      <c r="J39" s="104"/>
    </row>
    <row r="40" spans="1:17" ht="28.5" customHeight="1">
      <c r="A40" s="103" t="s">
        <v>48</v>
      </c>
      <c r="B40" s="103"/>
      <c r="C40" s="103"/>
      <c r="D40" s="103"/>
      <c r="E40" s="103"/>
      <c r="F40" s="103"/>
      <c r="G40" s="103"/>
      <c r="H40" s="103"/>
      <c r="I40" s="103"/>
      <c r="J40" s="103"/>
    </row>
    <row r="41" spans="1:17">
      <c r="A41" s="108" t="s">
        <v>22</v>
      </c>
      <c r="B41" s="103"/>
      <c r="C41" s="103"/>
      <c r="D41" s="103"/>
      <c r="E41" s="103"/>
      <c r="F41" s="103"/>
      <c r="G41" s="103"/>
      <c r="H41" s="19"/>
      <c r="I41" s="19"/>
      <c r="J41" s="18"/>
    </row>
    <row r="42" spans="1:17" ht="17.25">
      <c r="A42" s="109" t="s">
        <v>47</v>
      </c>
      <c r="B42" s="109"/>
      <c r="C42" s="109"/>
      <c r="D42" s="109"/>
      <c r="E42" s="109"/>
      <c r="F42" s="109"/>
      <c r="G42" s="109"/>
      <c r="H42" s="20"/>
      <c r="I42" s="20"/>
      <c r="J42" s="18"/>
    </row>
    <row r="43" spans="1:17" ht="17.25">
      <c r="A43" s="107" t="s">
        <v>23</v>
      </c>
      <c r="B43" s="107"/>
      <c r="C43" s="107"/>
      <c r="D43" s="107"/>
      <c r="E43" s="107"/>
      <c r="F43" s="107"/>
      <c r="G43" s="107"/>
      <c r="H43" s="107"/>
      <c r="I43" s="18"/>
      <c r="J43" s="18"/>
    </row>
    <row r="44" spans="1:17" ht="17.25">
      <c r="A44" s="107" t="s">
        <v>24</v>
      </c>
      <c r="B44" s="107"/>
      <c r="C44" s="107"/>
      <c r="D44" s="107"/>
      <c r="E44" s="107"/>
      <c r="F44" s="107"/>
      <c r="G44" s="107"/>
      <c r="H44" s="107"/>
      <c r="I44" s="18"/>
      <c r="J44" s="18"/>
    </row>
  </sheetData>
  <mergeCells count="26">
    <mergeCell ref="A43:H43"/>
    <mergeCell ref="A44:H44"/>
    <mergeCell ref="A41:G41"/>
    <mergeCell ref="A42:G42"/>
    <mergeCell ref="A33:J33"/>
    <mergeCell ref="A37:G37"/>
    <mergeCell ref="A38:G38"/>
    <mergeCell ref="A6:A15"/>
    <mergeCell ref="A40:J40"/>
    <mergeCell ref="A39:J39"/>
    <mergeCell ref="A3:A5"/>
    <mergeCell ref="A34:J34"/>
    <mergeCell ref="A35:J35"/>
    <mergeCell ref="B1:J1"/>
    <mergeCell ref="B3:B5"/>
    <mergeCell ref="C3:E3"/>
    <mergeCell ref="E4:E5"/>
    <mergeCell ref="B2:J2"/>
    <mergeCell ref="H4:H5"/>
    <mergeCell ref="C4:C5"/>
    <mergeCell ref="D4:D5"/>
    <mergeCell ref="F4:F5"/>
    <mergeCell ref="G4:G5"/>
    <mergeCell ref="I4:I5"/>
    <mergeCell ref="F3:J3"/>
    <mergeCell ref="J4:J5"/>
  </mergeCells>
  <phoneticPr fontId="26" type="noConversion"/>
  <pageMargins left="0.19685039370078741" right="0.19685039370078741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4" zoomScaleNormal="100" workbookViewId="0">
      <selection activeCell="D23" sqref="D23"/>
    </sheetView>
  </sheetViews>
  <sheetFormatPr defaultRowHeight="16.5"/>
  <cols>
    <col min="2" max="2" width="10.75" customWidth="1"/>
    <col min="3" max="3" width="11.25" customWidth="1"/>
    <col min="4" max="4" width="12.875" customWidth="1"/>
    <col min="5" max="6" width="13.875" customWidth="1"/>
    <col min="7" max="7" width="16.125" customWidth="1"/>
    <col min="8" max="8" width="13" customWidth="1"/>
  </cols>
  <sheetData>
    <row r="1" spans="1:14" ht="27.75">
      <c r="A1" s="4"/>
      <c r="B1" s="111" t="s">
        <v>13</v>
      </c>
      <c r="C1" s="111"/>
      <c r="D1" s="111"/>
      <c r="E1" s="111"/>
      <c r="F1" s="111"/>
      <c r="G1" s="111"/>
      <c r="H1" s="111"/>
      <c r="I1" s="4"/>
      <c r="J1" s="4"/>
    </row>
    <row r="2" spans="1:14" ht="17.25" thickBot="1">
      <c r="A2" s="4"/>
      <c r="B2" s="112" t="s">
        <v>51</v>
      </c>
      <c r="C2" s="112"/>
      <c r="D2" s="112"/>
      <c r="E2" s="112"/>
      <c r="F2" s="112"/>
      <c r="G2" s="112"/>
      <c r="H2" s="112"/>
      <c r="I2" s="4"/>
      <c r="J2" s="4"/>
    </row>
    <row r="3" spans="1:14" ht="24.75" customHeight="1" thickBot="1">
      <c r="A3" s="118" t="s">
        <v>0</v>
      </c>
      <c r="B3" s="113" t="s">
        <v>1</v>
      </c>
      <c r="C3" s="115" t="s">
        <v>2</v>
      </c>
      <c r="D3" s="116"/>
      <c r="E3" s="115" t="s">
        <v>3</v>
      </c>
      <c r="F3" s="116"/>
      <c r="G3" s="116"/>
      <c r="H3" s="117"/>
      <c r="I3" s="4"/>
      <c r="J3" s="4"/>
    </row>
    <row r="4" spans="1:14" ht="17.25" thickBot="1">
      <c r="A4" s="127"/>
      <c r="B4" s="114"/>
      <c r="C4" s="118" t="s">
        <v>4</v>
      </c>
      <c r="D4" s="120" t="s">
        <v>6</v>
      </c>
      <c r="E4" s="118" t="s">
        <v>4</v>
      </c>
      <c r="F4" s="118" t="s">
        <v>7</v>
      </c>
      <c r="G4" s="122" t="s">
        <v>8</v>
      </c>
      <c r="H4" s="122" t="s">
        <v>6</v>
      </c>
      <c r="I4" s="4"/>
      <c r="J4" s="4"/>
    </row>
    <row r="5" spans="1:14" ht="36" customHeight="1" thickBot="1">
      <c r="A5" s="119"/>
      <c r="B5" s="114"/>
      <c r="C5" s="119"/>
      <c r="D5" s="121"/>
      <c r="E5" s="119"/>
      <c r="F5" s="119"/>
      <c r="G5" s="123"/>
      <c r="H5" s="123"/>
      <c r="I5" s="4"/>
      <c r="J5" s="4"/>
    </row>
    <row r="6" spans="1:14" ht="17.25" customHeight="1" thickBot="1">
      <c r="A6" s="132" t="s">
        <v>52</v>
      </c>
      <c r="B6" s="6">
        <v>11100</v>
      </c>
      <c r="C6" s="9">
        <f>B6*9.5%*20%</f>
        <v>210.9</v>
      </c>
      <c r="D6" s="27">
        <f>B6*9.5%*20%</f>
        <v>210.9</v>
      </c>
      <c r="E6" s="2">
        <f>B6*9.5%*70%</f>
        <v>738.15</v>
      </c>
      <c r="F6" s="9">
        <v>11.1</v>
      </c>
      <c r="G6" s="10">
        <v>2.7749999999999999</v>
      </c>
      <c r="H6" s="8">
        <f>E6+F6+G6</f>
        <v>752.02499999999998</v>
      </c>
      <c r="I6" s="4"/>
      <c r="J6" s="4"/>
      <c r="N6" s="21"/>
    </row>
    <row r="7" spans="1:14" ht="17.25" thickBot="1">
      <c r="A7" s="133"/>
      <c r="B7" s="6">
        <v>12540</v>
      </c>
      <c r="C7" s="9">
        <f t="shared" ref="C7:C32" si="0">B7*9.5%*20%</f>
        <v>238.26</v>
      </c>
      <c r="D7" s="27">
        <f t="shared" ref="D7:D32" si="1">B7*9.5%*20%</f>
        <v>238.26</v>
      </c>
      <c r="E7" s="2">
        <f t="shared" ref="E7:E32" si="2">B7*9.5%*70%</f>
        <v>833.91</v>
      </c>
      <c r="F7" s="9">
        <v>12.540000000000001</v>
      </c>
      <c r="G7" s="10">
        <v>3.1350000000000002</v>
      </c>
      <c r="H7" s="8">
        <f t="shared" ref="H7:H32" si="3">E7+F7+G7</f>
        <v>849.58499999999992</v>
      </c>
      <c r="I7" s="4"/>
      <c r="J7" s="4"/>
      <c r="N7" s="21"/>
    </row>
    <row r="8" spans="1:14" ht="17.25" thickBot="1">
      <c r="A8" s="133"/>
      <c r="B8" s="6">
        <v>13500</v>
      </c>
      <c r="C8" s="9">
        <f t="shared" si="0"/>
        <v>256.5</v>
      </c>
      <c r="D8" s="27">
        <f t="shared" si="1"/>
        <v>256.5</v>
      </c>
      <c r="E8" s="2">
        <f t="shared" si="2"/>
        <v>897.74999999999989</v>
      </c>
      <c r="F8" s="9">
        <v>13.5</v>
      </c>
      <c r="G8" s="10">
        <v>3.375</v>
      </c>
      <c r="H8" s="8">
        <f t="shared" si="3"/>
        <v>914.62499999999989</v>
      </c>
      <c r="I8" s="4"/>
      <c r="J8" s="4"/>
      <c r="N8" s="21"/>
    </row>
    <row r="9" spans="1:14" ht="17.25" thickBot="1">
      <c r="A9" s="133"/>
      <c r="B9" s="7">
        <v>15840</v>
      </c>
      <c r="C9" s="9">
        <f t="shared" si="0"/>
        <v>300.95999999999998</v>
      </c>
      <c r="D9" s="27">
        <f t="shared" si="1"/>
        <v>300.95999999999998</v>
      </c>
      <c r="E9" s="2">
        <f t="shared" si="2"/>
        <v>1053.3599999999999</v>
      </c>
      <c r="F9" s="9">
        <v>15.84</v>
      </c>
      <c r="G9" s="10">
        <v>3.96</v>
      </c>
      <c r="H9" s="8">
        <f t="shared" si="3"/>
        <v>1073.1599999999999</v>
      </c>
      <c r="I9" s="4"/>
      <c r="J9" s="4"/>
      <c r="N9" s="21"/>
    </row>
    <row r="10" spans="1:14" ht="17.25" thickBot="1">
      <c r="A10" s="133"/>
      <c r="B10" s="7">
        <v>16500</v>
      </c>
      <c r="C10" s="9">
        <f t="shared" si="0"/>
        <v>313.5</v>
      </c>
      <c r="D10" s="27">
        <f t="shared" si="1"/>
        <v>313.5</v>
      </c>
      <c r="E10" s="2">
        <f t="shared" si="2"/>
        <v>1097.25</v>
      </c>
      <c r="F10" s="9">
        <v>16.5</v>
      </c>
      <c r="G10" s="10">
        <v>4.125</v>
      </c>
      <c r="H10" s="8">
        <f t="shared" si="3"/>
        <v>1117.875</v>
      </c>
      <c r="I10" s="4"/>
      <c r="J10" s="4"/>
      <c r="N10" s="21"/>
    </row>
    <row r="11" spans="1:14" ht="17.25" thickBot="1">
      <c r="A11" s="133"/>
      <c r="B11" s="7">
        <v>17280</v>
      </c>
      <c r="C11" s="9">
        <f t="shared" si="0"/>
        <v>328.32</v>
      </c>
      <c r="D11" s="27">
        <f t="shared" si="1"/>
        <v>328.32</v>
      </c>
      <c r="E11" s="2">
        <f t="shared" si="2"/>
        <v>1149.1199999999999</v>
      </c>
      <c r="F11" s="9">
        <v>17.28</v>
      </c>
      <c r="G11" s="10">
        <v>4.32</v>
      </c>
      <c r="H11" s="8">
        <v>1170</v>
      </c>
      <c r="I11" s="4"/>
      <c r="J11" s="4"/>
      <c r="N11" s="21"/>
    </row>
    <row r="12" spans="1:14" ht="17.25" thickBot="1">
      <c r="A12" s="133"/>
      <c r="B12" s="7">
        <v>17880</v>
      </c>
      <c r="C12" s="9">
        <f>B12*9.5%*20%</f>
        <v>339.72</v>
      </c>
      <c r="D12" s="27">
        <f t="shared" si="1"/>
        <v>339.72</v>
      </c>
      <c r="E12" s="2">
        <f t="shared" si="2"/>
        <v>1189.0199999999998</v>
      </c>
      <c r="F12" s="9">
        <v>17.88</v>
      </c>
      <c r="G12" s="10">
        <v>4.47</v>
      </c>
      <c r="H12" s="8">
        <f t="shared" si="3"/>
        <v>1211.3699999999999</v>
      </c>
      <c r="I12" s="4"/>
      <c r="J12" s="4"/>
      <c r="N12" s="21"/>
    </row>
    <row r="13" spans="1:14" ht="17.25" thickBot="1">
      <c r="A13" s="133"/>
      <c r="B13" s="7">
        <v>19047</v>
      </c>
      <c r="C13" s="9">
        <f t="shared" si="0"/>
        <v>361.89300000000003</v>
      </c>
      <c r="D13" s="27">
        <f t="shared" si="1"/>
        <v>361.89300000000003</v>
      </c>
      <c r="E13" s="2">
        <f t="shared" si="2"/>
        <v>1266.6254999999999</v>
      </c>
      <c r="F13" s="9">
        <v>19.047000000000001</v>
      </c>
      <c r="G13" s="10">
        <v>4.7617500000000001</v>
      </c>
      <c r="H13" s="8">
        <v>1291</v>
      </c>
      <c r="I13" s="4"/>
      <c r="J13" s="4"/>
      <c r="N13" s="21"/>
    </row>
    <row r="14" spans="1:14" ht="17.25" thickBot="1">
      <c r="A14" s="133"/>
      <c r="B14" s="7">
        <v>20008</v>
      </c>
      <c r="C14" s="9">
        <f t="shared" si="0"/>
        <v>380.15200000000004</v>
      </c>
      <c r="D14" s="27">
        <f t="shared" si="1"/>
        <v>380.15200000000004</v>
      </c>
      <c r="E14" s="2">
        <f t="shared" si="2"/>
        <v>1330.5319999999999</v>
      </c>
      <c r="F14" s="9">
        <v>20.007999999999999</v>
      </c>
      <c r="G14" s="10">
        <v>5.0019999999999998</v>
      </c>
      <c r="H14" s="8">
        <f t="shared" si="3"/>
        <v>1355.5419999999999</v>
      </c>
      <c r="I14" s="4"/>
      <c r="J14" s="4"/>
      <c r="N14" s="21"/>
    </row>
    <row r="15" spans="1:14" ht="17.25" thickBot="1">
      <c r="A15" s="134"/>
      <c r="B15" s="7">
        <v>21009</v>
      </c>
      <c r="C15" s="9">
        <f t="shared" ref="C15" si="4">B15*9.5%*20%</f>
        <v>399.17100000000005</v>
      </c>
      <c r="D15" s="27">
        <f t="shared" ref="D15" si="5">B15*9.5%*20%</f>
        <v>399.17100000000005</v>
      </c>
      <c r="E15" s="2">
        <f t="shared" ref="E15" si="6">B15*9.5%*70%</f>
        <v>1397.0984999999998</v>
      </c>
      <c r="F15" s="9">
        <v>21</v>
      </c>
      <c r="G15" s="10">
        <v>5.0019999999999998</v>
      </c>
      <c r="H15" s="34">
        <f t="shared" ref="H15" si="7">E15+F15+G15</f>
        <v>1423.1004999999998</v>
      </c>
      <c r="I15" s="4"/>
      <c r="J15" s="4"/>
      <c r="N15" s="21"/>
    </row>
    <row r="16" spans="1:14" ht="17.25" thickBot="1">
      <c r="A16" s="26" t="s">
        <v>53</v>
      </c>
      <c r="B16" s="22">
        <v>22000</v>
      </c>
      <c r="C16" s="23">
        <f t="shared" si="0"/>
        <v>418</v>
      </c>
      <c r="D16" s="28">
        <f t="shared" si="1"/>
        <v>418</v>
      </c>
      <c r="E16" s="29">
        <f t="shared" si="2"/>
        <v>1463</v>
      </c>
      <c r="F16" s="23">
        <v>22</v>
      </c>
      <c r="G16" s="24">
        <v>6</v>
      </c>
      <c r="H16" s="25">
        <f t="shared" si="3"/>
        <v>1491</v>
      </c>
      <c r="I16" s="11"/>
      <c r="J16" s="11"/>
      <c r="N16" s="21"/>
    </row>
    <row r="17" spans="1:14" ht="17.25" thickBot="1">
      <c r="A17" s="26" t="s">
        <v>54</v>
      </c>
      <c r="B17" s="22">
        <v>22800</v>
      </c>
      <c r="C17" s="23">
        <f t="shared" si="0"/>
        <v>433.20000000000005</v>
      </c>
      <c r="D17" s="28">
        <f t="shared" si="1"/>
        <v>433.20000000000005</v>
      </c>
      <c r="E17" s="29">
        <f t="shared" si="2"/>
        <v>1516.1999999999998</v>
      </c>
      <c r="F17" s="23">
        <v>22.8</v>
      </c>
      <c r="G17" s="24">
        <v>5.7</v>
      </c>
      <c r="H17" s="25">
        <f t="shared" si="3"/>
        <v>1544.6999999999998</v>
      </c>
      <c r="I17" s="11"/>
      <c r="J17" s="11"/>
      <c r="N17" s="21"/>
    </row>
    <row r="18" spans="1:14" ht="17.25" thickBot="1">
      <c r="A18" s="26" t="s">
        <v>55</v>
      </c>
      <c r="B18" s="22">
        <v>24000</v>
      </c>
      <c r="C18" s="23">
        <f t="shared" si="0"/>
        <v>456</v>
      </c>
      <c r="D18" s="28">
        <f t="shared" si="1"/>
        <v>456</v>
      </c>
      <c r="E18" s="29">
        <f t="shared" si="2"/>
        <v>1596</v>
      </c>
      <c r="F18" s="23">
        <v>24</v>
      </c>
      <c r="G18" s="24">
        <v>6</v>
      </c>
      <c r="H18" s="25">
        <f t="shared" si="3"/>
        <v>1626</v>
      </c>
      <c r="I18" s="11"/>
      <c r="J18" s="11"/>
      <c r="N18" s="21"/>
    </row>
    <row r="19" spans="1:14" ht="17.25" thickBot="1">
      <c r="A19" s="26" t="s">
        <v>27</v>
      </c>
      <c r="B19" s="22">
        <v>25200</v>
      </c>
      <c r="C19" s="23">
        <f t="shared" si="0"/>
        <v>478.8</v>
      </c>
      <c r="D19" s="28">
        <f t="shared" si="1"/>
        <v>478.8</v>
      </c>
      <c r="E19" s="29">
        <f t="shared" si="2"/>
        <v>1675.8</v>
      </c>
      <c r="F19" s="23">
        <v>25.2</v>
      </c>
      <c r="G19" s="24">
        <v>6.3</v>
      </c>
      <c r="H19" s="25">
        <f t="shared" si="3"/>
        <v>1707.3</v>
      </c>
      <c r="I19" s="11"/>
      <c r="J19" s="11"/>
      <c r="N19" s="21"/>
    </row>
    <row r="20" spans="1:14" ht="17.25" thickBot="1">
      <c r="A20" s="26" t="s">
        <v>56</v>
      </c>
      <c r="B20" s="22">
        <v>26400</v>
      </c>
      <c r="C20" s="23">
        <f t="shared" si="0"/>
        <v>501.6</v>
      </c>
      <c r="D20" s="28">
        <f t="shared" si="1"/>
        <v>501.6</v>
      </c>
      <c r="E20" s="29">
        <f t="shared" si="2"/>
        <v>1755.6</v>
      </c>
      <c r="F20" s="23">
        <v>26.400000000000002</v>
      </c>
      <c r="G20" s="24">
        <v>6.6000000000000005</v>
      </c>
      <c r="H20" s="25">
        <f t="shared" si="3"/>
        <v>1788.6</v>
      </c>
      <c r="I20" s="11"/>
      <c r="J20" s="11"/>
      <c r="N20" s="21"/>
    </row>
    <row r="21" spans="1:14" ht="17.25" thickBot="1">
      <c r="A21" s="26" t="s">
        <v>28</v>
      </c>
      <c r="B21" s="22">
        <v>27600</v>
      </c>
      <c r="C21" s="23">
        <f t="shared" si="0"/>
        <v>524.4</v>
      </c>
      <c r="D21" s="28">
        <f t="shared" si="1"/>
        <v>524.4</v>
      </c>
      <c r="E21" s="29">
        <f t="shared" si="2"/>
        <v>1835.3999999999999</v>
      </c>
      <c r="F21" s="23">
        <v>27.6</v>
      </c>
      <c r="G21" s="24">
        <v>6.9</v>
      </c>
      <c r="H21" s="25">
        <f t="shared" si="3"/>
        <v>1869.8999999999999</v>
      </c>
      <c r="I21" s="11"/>
      <c r="J21" s="11"/>
      <c r="N21" s="21"/>
    </row>
    <row r="22" spans="1:14" ht="17.25" thickBot="1">
      <c r="A22" s="26" t="s">
        <v>57</v>
      </c>
      <c r="B22" s="22">
        <v>28800</v>
      </c>
      <c r="C22" s="23">
        <f t="shared" si="0"/>
        <v>547.20000000000005</v>
      </c>
      <c r="D22" s="28">
        <f t="shared" si="1"/>
        <v>547.20000000000005</v>
      </c>
      <c r="E22" s="29">
        <f t="shared" si="2"/>
        <v>1915.1999999999998</v>
      </c>
      <c r="F22" s="23">
        <v>28.8</v>
      </c>
      <c r="G22" s="24">
        <v>7.2</v>
      </c>
      <c r="H22" s="25">
        <f t="shared" si="3"/>
        <v>1951.1999999999998</v>
      </c>
      <c r="I22" s="11"/>
      <c r="J22" s="11"/>
      <c r="N22" s="21"/>
    </row>
    <row r="23" spans="1:14" ht="17.25" thickBot="1">
      <c r="A23" s="26" t="s">
        <v>29</v>
      </c>
      <c r="B23" s="22">
        <v>30300</v>
      </c>
      <c r="C23" s="23">
        <f t="shared" si="0"/>
        <v>575.70000000000005</v>
      </c>
      <c r="D23" s="28">
        <f t="shared" si="1"/>
        <v>575.70000000000005</v>
      </c>
      <c r="E23" s="29">
        <f t="shared" si="2"/>
        <v>2014.9499999999998</v>
      </c>
      <c r="F23" s="23">
        <v>30.3</v>
      </c>
      <c r="G23" s="24">
        <v>7.5750000000000002</v>
      </c>
      <c r="H23" s="25">
        <f t="shared" si="3"/>
        <v>2052.8249999999998</v>
      </c>
      <c r="I23" s="11"/>
      <c r="J23" s="11"/>
      <c r="N23" s="21"/>
    </row>
    <row r="24" spans="1:14" ht="17.25" thickBot="1">
      <c r="A24" s="26" t="s">
        <v>58</v>
      </c>
      <c r="B24" s="22">
        <v>31800</v>
      </c>
      <c r="C24" s="23">
        <f t="shared" si="0"/>
        <v>604.20000000000005</v>
      </c>
      <c r="D24" s="28">
        <f t="shared" si="1"/>
        <v>604.20000000000005</v>
      </c>
      <c r="E24" s="29">
        <f t="shared" si="2"/>
        <v>2114.6999999999998</v>
      </c>
      <c r="F24" s="23">
        <v>31.8</v>
      </c>
      <c r="G24" s="24">
        <v>7.95</v>
      </c>
      <c r="H24" s="25">
        <v>2155</v>
      </c>
      <c r="I24" s="11"/>
      <c r="J24" s="11"/>
      <c r="N24" s="21"/>
    </row>
    <row r="25" spans="1:14" ht="17.25" thickBot="1">
      <c r="A25" s="26" t="s">
        <v>30</v>
      </c>
      <c r="B25" s="22">
        <v>33300</v>
      </c>
      <c r="C25" s="23">
        <f t="shared" si="0"/>
        <v>632.70000000000005</v>
      </c>
      <c r="D25" s="28">
        <f t="shared" si="1"/>
        <v>632.70000000000005</v>
      </c>
      <c r="E25" s="29">
        <f t="shared" si="2"/>
        <v>2214.4499999999998</v>
      </c>
      <c r="F25" s="23">
        <v>33.299999999999997</v>
      </c>
      <c r="G25" s="24">
        <v>8.3249999999999993</v>
      </c>
      <c r="H25" s="25">
        <v>2255</v>
      </c>
      <c r="I25" s="11"/>
      <c r="J25" s="11"/>
      <c r="N25" s="21"/>
    </row>
    <row r="26" spans="1:14" ht="17.25" thickBot="1">
      <c r="A26" s="26" t="s">
        <v>59</v>
      </c>
      <c r="B26" s="22">
        <v>34800</v>
      </c>
      <c r="C26" s="23">
        <f t="shared" si="0"/>
        <v>661.2</v>
      </c>
      <c r="D26" s="28">
        <f t="shared" si="1"/>
        <v>661.2</v>
      </c>
      <c r="E26" s="29">
        <f t="shared" si="2"/>
        <v>2314.1999999999998</v>
      </c>
      <c r="F26" s="23">
        <v>34.800000000000004</v>
      </c>
      <c r="G26" s="24">
        <v>8.7000000000000011</v>
      </c>
      <c r="H26" s="25">
        <v>2358</v>
      </c>
      <c r="I26" s="11"/>
      <c r="J26" s="11"/>
      <c r="N26" s="21"/>
    </row>
    <row r="27" spans="1:14" ht="17.25" thickBot="1">
      <c r="A27" s="26" t="s">
        <v>31</v>
      </c>
      <c r="B27" s="22">
        <v>36300</v>
      </c>
      <c r="C27" s="23">
        <f t="shared" si="0"/>
        <v>689.7</v>
      </c>
      <c r="D27" s="28">
        <f t="shared" si="1"/>
        <v>689.7</v>
      </c>
      <c r="E27" s="29">
        <f t="shared" si="2"/>
        <v>2413.9499999999998</v>
      </c>
      <c r="F27" s="23">
        <v>36.300000000000004</v>
      </c>
      <c r="G27" s="24">
        <v>9.0750000000000011</v>
      </c>
      <c r="H27" s="25">
        <f t="shared" si="3"/>
        <v>2459.3249999999998</v>
      </c>
      <c r="I27" s="11"/>
      <c r="J27" s="11"/>
      <c r="N27" s="21"/>
    </row>
    <row r="28" spans="1:14" ht="17.25" thickBot="1">
      <c r="A28" s="26" t="s">
        <v>60</v>
      </c>
      <c r="B28" s="22">
        <v>38200</v>
      </c>
      <c r="C28" s="23">
        <f t="shared" si="0"/>
        <v>725.80000000000007</v>
      </c>
      <c r="D28" s="28">
        <f t="shared" si="1"/>
        <v>725.80000000000007</v>
      </c>
      <c r="E28" s="29">
        <f t="shared" si="2"/>
        <v>2540.2999999999997</v>
      </c>
      <c r="F28" s="23">
        <v>38.200000000000003</v>
      </c>
      <c r="G28" s="24">
        <v>9.5500000000000007</v>
      </c>
      <c r="H28" s="25">
        <f t="shared" si="3"/>
        <v>2588.0499999999997</v>
      </c>
      <c r="I28" s="11"/>
      <c r="J28" s="11"/>
      <c r="N28" s="21"/>
    </row>
    <row r="29" spans="1:14" ht="17.25" thickBot="1">
      <c r="A29" s="26" t="s">
        <v>32</v>
      </c>
      <c r="B29" s="22">
        <v>40100</v>
      </c>
      <c r="C29" s="23">
        <f t="shared" si="0"/>
        <v>761.90000000000009</v>
      </c>
      <c r="D29" s="28">
        <f t="shared" si="1"/>
        <v>761.90000000000009</v>
      </c>
      <c r="E29" s="29">
        <f t="shared" si="2"/>
        <v>2666.6499999999996</v>
      </c>
      <c r="F29" s="23">
        <v>40.1</v>
      </c>
      <c r="G29" s="24">
        <v>10.025</v>
      </c>
      <c r="H29" s="25">
        <f t="shared" si="3"/>
        <v>2716.7749999999996</v>
      </c>
      <c r="I29" s="11"/>
      <c r="J29" s="11"/>
      <c r="N29" s="21"/>
    </row>
    <row r="30" spans="1:14" ht="17.25" thickBot="1">
      <c r="A30" s="26" t="s">
        <v>61</v>
      </c>
      <c r="B30" s="22">
        <v>42000</v>
      </c>
      <c r="C30" s="23">
        <f t="shared" si="0"/>
        <v>798</v>
      </c>
      <c r="D30" s="28">
        <f t="shared" si="1"/>
        <v>798</v>
      </c>
      <c r="E30" s="29">
        <f t="shared" si="2"/>
        <v>2793</v>
      </c>
      <c r="F30" s="23">
        <v>42</v>
      </c>
      <c r="G30" s="24">
        <v>10.5</v>
      </c>
      <c r="H30" s="25">
        <f t="shared" si="3"/>
        <v>2845.5</v>
      </c>
      <c r="I30" s="11"/>
      <c r="J30" s="11"/>
      <c r="N30" s="21"/>
    </row>
    <row r="31" spans="1:14" ht="17.25" thickBot="1">
      <c r="A31" s="26" t="s">
        <v>33</v>
      </c>
      <c r="B31" s="22">
        <v>43900</v>
      </c>
      <c r="C31" s="23">
        <f t="shared" si="0"/>
        <v>834.1</v>
      </c>
      <c r="D31" s="28">
        <f t="shared" si="1"/>
        <v>834.1</v>
      </c>
      <c r="E31" s="29">
        <f t="shared" si="2"/>
        <v>2919.35</v>
      </c>
      <c r="F31" s="23">
        <v>43.9</v>
      </c>
      <c r="G31" s="24">
        <v>10.975</v>
      </c>
      <c r="H31" s="25">
        <f t="shared" si="3"/>
        <v>2974.2249999999999</v>
      </c>
      <c r="I31" s="11"/>
      <c r="J31" s="11"/>
      <c r="N31" s="21"/>
    </row>
    <row r="32" spans="1:14" ht="17.25" thickBot="1">
      <c r="A32" s="26" t="s">
        <v>62</v>
      </c>
      <c r="B32" s="22">
        <v>45800</v>
      </c>
      <c r="C32" s="23">
        <f t="shared" si="0"/>
        <v>870.2</v>
      </c>
      <c r="D32" s="28">
        <f t="shared" si="1"/>
        <v>870.2</v>
      </c>
      <c r="E32" s="29">
        <f t="shared" si="2"/>
        <v>3045.7</v>
      </c>
      <c r="F32" s="23">
        <v>46</v>
      </c>
      <c r="G32" s="24">
        <v>10.975</v>
      </c>
      <c r="H32" s="25">
        <f t="shared" si="3"/>
        <v>3102.6749999999997</v>
      </c>
      <c r="I32" s="11"/>
      <c r="J32" s="11"/>
      <c r="N32" s="21"/>
    </row>
    <row r="33" spans="1:10" ht="18.75">
      <c r="A33" s="128" t="s">
        <v>14</v>
      </c>
      <c r="B33" s="129"/>
      <c r="C33" s="129"/>
      <c r="D33" s="129"/>
      <c r="E33" s="129"/>
      <c r="F33" s="129"/>
      <c r="G33" s="129"/>
      <c r="H33" s="5"/>
      <c r="I33" s="12"/>
      <c r="J33" s="12"/>
    </row>
    <row r="34" spans="1:10" ht="17.25">
      <c r="A34" s="35" t="s">
        <v>10</v>
      </c>
      <c r="B34" s="36"/>
      <c r="C34" s="36"/>
      <c r="D34" s="36"/>
      <c r="E34" s="36"/>
      <c r="F34" s="36"/>
      <c r="G34" s="36"/>
      <c r="H34" s="4"/>
      <c r="I34" s="12"/>
      <c r="J34" s="12"/>
    </row>
    <row r="35" spans="1:10" ht="17.25">
      <c r="A35" s="130" t="s">
        <v>19</v>
      </c>
      <c r="B35" s="131"/>
      <c r="C35" s="131"/>
      <c r="D35" s="131"/>
      <c r="E35" s="131"/>
      <c r="F35" s="131"/>
      <c r="G35" s="131"/>
      <c r="H35" s="4"/>
      <c r="I35" s="12"/>
      <c r="J35" s="12"/>
    </row>
    <row r="36" spans="1:10">
      <c r="A36" s="16" t="s">
        <v>15</v>
      </c>
      <c r="B36" s="13"/>
      <c r="C36" s="13"/>
      <c r="D36" s="13"/>
      <c r="E36" s="13"/>
      <c r="F36" s="13"/>
      <c r="G36" s="13"/>
      <c r="H36" s="4"/>
      <c r="I36" s="12"/>
      <c r="J36" s="12"/>
    </row>
    <row r="37" spans="1:10">
      <c r="A37" s="124" t="s">
        <v>16</v>
      </c>
      <c r="B37" s="125"/>
      <c r="C37" s="125"/>
      <c r="D37" s="125"/>
      <c r="E37" s="125"/>
      <c r="F37" s="125"/>
      <c r="G37" s="125"/>
      <c r="H37" s="4"/>
      <c r="I37" s="12"/>
      <c r="J37" s="12"/>
    </row>
    <row r="38" spans="1:10">
      <c r="A38" s="125" t="s">
        <v>34</v>
      </c>
      <c r="B38" s="125"/>
      <c r="C38" s="125"/>
      <c r="D38" s="125"/>
      <c r="E38" s="125"/>
      <c r="F38" s="125"/>
      <c r="G38" s="125"/>
      <c r="H38" s="4"/>
    </row>
    <row r="39" spans="1:10">
      <c r="A39" s="15" t="s">
        <v>17</v>
      </c>
      <c r="B39" s="14"/>
      <c r="C39" s="14"/>
      <c r="D39" s="14"/>
      <c r="E39" s="14"/>
      <c r="F39" s="14"/>
      <c r="G39" s="14"/>
      <c r="H39" s="4"/>
    </row>
    <row r="40" spans="1:10" ht="20.25" customHeight="1">
      <c r="A40" s="14" t="s">
        <v>35</v>
      </c>
      <c r="B40" s="14"/>
      <c r="C40" s="14"/>
      <c r="D40" s="14"/>
      <c r="E40" s="14"/>
      <c r="F40" s="14"/>
      <c r="G40" s="14"/>
      <c r="H40" s="14"/>
    </row>
    <row r="41" spans="1:10">
      <c r="A41" s="124" t="s">
        <v>12</v>
      </c>
      <c r="B41" s="125"/>
      <c r="C41" s="125"/>
      <c r="D41" s="125"/>
      <c r="E41" s="125"/>
      <c r="F41" s="125"/>
      <c r="G41" s="125"/>
      <c r="H41" s="4"/>
    </row>
    <row r="42" spans="1:10" ht="17.25">
      <c r="A42" s="126" t="s">
        <v>46</v>
      </c>
      <c r="B42" s="126"/>
      <c r="C42" s="126"/>
      <c r="D42" s="126"/>
      <c r="E42" s="126"/>
      <c r="F42" s="126"/>
      <c r="G42" s="126"/>
      <c r="H42" s="4"/>
    </row>
  </sheetData>
  <mergeCells count="19">
    <mergeCell ref="A41:G41"/>
    <mergeCell ref="F4:F5"/>
    <mergeCell ref="G4:G5"/>
    <mergeCell ref="A42:G42"/>
    <mergeCell ref="A3:A5"/>
    <mergeCell ref="A38:G38"/>
    <mergeCell ref="A33:G33"/>
    <mergeCell ref="A35:G35"/>
    <mergeCell ref="E4:E5"/>
    <mergeCell ref="A37:G37"/>
    <mergeCell ref="A6:A15"/>
    <mergeCell ref="B1:H1"/>
    <mergeCell ref="B2:H2"/>
    <mergeCell ref="B3:B5"/>
    <mergeCell ref="C3:D3"/>
    <mergeCell ref="E3:H3"/>
    <mergeCell ref="C4:C5"/>
    <mergeCell ref="D4:D5"/>
    <mergeCell ref="H4:H5"/>
  </mergeCells>
  <phoneticPr fontId="26" type="noConversion"/>
  <pageMargins left="7.874015748031496E-2" right="7.874015748031496E-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H18" sqref="H18"/>
    </sheetView>
  </sheetViews>
  <sheetFormatPr defaultRowHeight="16.5"/>
  <cols>
    <col min="3" max="3" width="17.5" customWidth="1"/>
    <col min="4" max="4" width="11.625" customWidth="1"/>
    <col min="5" max="5" width="12.625" hidden="1" customWidth="1"/>
    <col min="6" max="6" width="12.125" customWidth="1"/>
    <col min="9" max="9" width="18.25" customWidth="1"/>
    <col min="10" max="10" width="11.5" customWidth="1"/>
    <col min="11" max="11" width="12.375" hidden="1" customWidth="1"/>
    <col min="12" max="12" width="14.125" customWidth="1"/>
  </cols>
  <sheetData>
    <row r="1" spans="1:13" ht="27.75">
      <c r="A1" s="135" t="s">
        <v>63</v>
      </c>
      <c r="B1" s="135"/>
      <c r="C1" s="135"/>
      <c r="D1" s="135"/>
      <c r="E1" s="135"/>
      <c r="F1" s="135"/>
      <c r="G1" s="135"/>
      <c r="H1" s="135"/>
      <c r="I1" s="135"/>
      <c r="J1" s="135"/>
      <c r="K1" s="37"/>
      <c r="L1" s="37"/>
    </row>
    <row r="2" spans="1:13">
      <c r="A2" s="136" t="s">
        <v>191</v>
      </c>
      <c r="B2" s="137"/>
      <c r="C2" s="137"/>
      <c r="D2" s="137"/>
      <c r="E2" s="137"/>
      <c r="F2" s="137"/>
      <c r="G2" s="137"/>
      <c r="H2" s="137"/>
      <c r="I2" s="137"/>
      <c r="J2" s="137"/>
      <c r="K2" s="54"/>
      <c r="L2" s="54"/>
    </row>
    <row r="3" spans="1:13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54"/>
      <c r="L3" s="54"/>
    </row>
    <row r="4" spans="1:13" ht="18.75" customHeight="1">
      <c r="A4" s="138" t="s">
        <v>190</v>
      </c>
      <c r="B4" s="139"/>
      <c r="C4" s="139"/>
      <c r="D4" s="139"/>
      <c r="E4" s="139"/>
      <c r="F4" s="139"/>
      <c r="G4" s="139"/>
      <c r="H4" s="139"/>
      <c r="I4" s="139"/>
      <c r="J4" s="139"/>
      <c r="K4" s="38"/>
      <c r="L4" s="38"/>
    </row>
    <row r="5" spans="1:13" ht="17.25" thickBot="1">
      <c r="A5" s="140" t="s">
        <v>64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</row>
    <row r="6" spans="1:13" ht="33">
      <c r="A6" s="55" t="s">
        <v>196</v>
      </c>
      <c r="B6" s="56" t="s">
        <v>197</v>
      </c>
      <c r="C6" s="56" t="s">
        <v>198</v>
      </c>
      <c r="D6" s="57" t="s">
        <v>199</v>
      </c>
      <c r="E6" s="58" t="s">
        <v>199</v>
      </c>
      <c r="F6" s="59" t="s">
        <v>200</v>
      </c>
      <c r="G6" s="56" t="s">
        <v>196</v>
      </c>
      <c r="H6" s="56" t="s">
        <v>197</v>
      </c>
      <c r="I6" s="56" t="s">
        <v>198</v>
      </c>
      <c r="J6" s="58" t="s">
        <v>199</v>
      </c>
      <c r="K6" s="58" t="s">
        <v>199</v>
      </c>
      <c r="L6" s="60" t="s">
        <v>200</v>
      </c>
    </row>
    <row r="7" spans="1:13" ht="25.5" customHeight="1">
      <c r="A7" s="141" t="s">
        <v>65</v>
      </c>
      <c r="B7" s="39">
        <v>1</v>
      </c>
      <c r="C7" s="39" t="s">
        <v>66</v>
      </c>
      <c r="D7" s="40" t="s">
        <v>67</v>
      </c>
      <c r="E7" s="41">
        <v>1500</v>
      </c>
      <c r="F7" s="42">
        <f>ROUND(E7*6%,0)</f>
        <v>90</v>
      </c>
      <c r="G7" s="144" t="s">
        <v>68</v>
      </c>
      <c r="H7" s="39">
        <v>30</v>
      </c>
      <c r="I7" s="39" t="s">
        <v>69</v>
      </c>
      <c r="J7" s="41" t="s">
        <v>70</v>
      </c>
      <c r="K7" s="41">
        <v>38200</v>
      </c>
      <c r="L7" s="43">
        <f>ROUND(K7*6%,0)</f>
        <v>2292</v>
      </c>
    </row>
    <row r="8" spans="1:13" ht="25.5" customHeight="1">
      <c r="A8" s="142"/>
      <c r="B8" s="39">
        <v>2</v>
      </c>
      <c r="C8" s="39" t="s">
        <v>71</v>
      </c>
      <c r="D8" s="40" t="s">
        <v>72</v>
      </c>
      <c r="E8" s="41">
        <v>3000</v>
      </c>
      <c r="F8" s="42">
        <f t="shared" ref="F8:F11" si="0">ROUND(E8*6%,0)</f>
        <v>180</v>
      </c>
      <c r="G8" s="145"/>
      <c r="H8" s="39">
        <v>31</v>
      </c>
      <c r="I8" s="39" t="s">
        <v>73</v>
      </c>
      <c r="J8" s="41" t="s">
        <v>74</v>
      </c>
      <c r="K8" s="41">
        <v>40100</v>
      </c>
      <c r="L8" s="43">
        <f t="shared" ref="L8:L38" si="1">ROUND(K8*6%,0)</f>
        <v>2406</v>
      </c>
    </row>
    <row r="9" spans="1:13" ht="25.5" customHeight="1">
      <c r="A9" s="142"/>
      <c r="B9" s="39">
        <v>3</v>
      </c>
      <c r="C9" s="39" t="s">
        <v>75</v>
      </c>
      <c r="D9" s="40" t="s">
        <v>76</v>
      </c>
      <c r="E9" s="41">
        <v>4500</v>
      </c>
      <c r="F9" s="42">
        <f t="shared" si="0"/>
        <v>270</v>
      </c>
      <c r="G9" s="145"/>
      <c r="H9" s="39">
        <v>32</v>
      </c>
      <c r="I9" s="39" t="s">
        <v>77</v>
      </c>
      <c r="J9" s="41" t="s">
        <v>78</v>
      </c>
      <c r="K9" s="41">
        <v>42000</v>
      </c>
      <c r="L9" s="43">
        <f t="shared" si="1"/>
        <v>2520</v>
      </c>
      <c r="M9" s="44"/>
    </row>
    <row r="10" spans="1:13" ht="25.5" customHeight="1">
      <c r="A10" s="142"/>
      <c r="B10" s="39">
        <v>4</v>
      </c>
      <c r="C10" s="39" t="s">
        <v>79</v>
      </c>
      <c r="D10" s="40" t="s">
        <v>80</v>
      </c>
      <c r="E10" s="41">
        <v>6000</v>
      </c>
      <c r="F10" s="42">
        <f t="shared" si="0"/>
        <v>360</v>
      </c>
      <c r="G10" s="145"/>
      <c r="H10" s="39">
        <v>33</v>
      </c>
      <c r="I10" s="39" t="s">
        <v>81</v>
      </c>
      <c r="J10" s="41" t="s">
        <v>82</v>
      </c>
      <c r="K10" s="41">
        <v>43900</v>
      </c>
      <c r="L10" s="43">
        <f t="shared" si="1"/>
        <v>2634</v>
      </c>
    </row>
    <row r="11" spans="1:13" ht="25.5" customHeight="1">
      <c r="A11" s="143"/>
      <c r="B11" s="39">
        <v>5</v>
      </c>
      <c r="C11" s="39" t="s">
        <v>83</v>
      </c>
      <c r="D11" s="40" t="s">
        <v>84</v>
      </c>
      <c r="E11" s="41">
        <v>7500</v>
      </c>
      <c r="F11" s="42">
        <f t="shared" si="0"/>
        <v>450</v>
      </c>
      <c r="G11" s="146"/>
      <c r="H11" s="39">
        <v>34</v>
      </c>
      <c r="I11" s="39" t="s">
        <v>85</v>
      </c>
      <c r="J11" s="41" t="s">
        <v>86</v>
      </c>
      <c r="K11" s="41">
        <v>45800</v>
      </c>
      <c r="L11" s="43">
        <f t="shared" si="1"/>
        <v>2748</v>
      </c>
    </row>
    <row r="12" spans="1:13" ht="25.5" customHeight="1">
      <c r="A12" s="141" t="s">
        <v>87</v>
      </c>
      <c r="B12" s="39">
        <v>6</v>
      </c>
      <c r="C12" s="39" t="s">
        <v>88</v>
      </c>
      <c r="D12" s="40" t="s">
        <v>89</v>
      </c>
      <c r="E12" s="41">
        <v>8700</v>
      </c>
      <c r="F12" s="42">
        <f>ROUND(E12*6%,0)</f>
        <v>522</v>
      </c>
      <c r="G12" s="144" t="s">
        <v>90</v>
      </c>
      <c r="H12" s="39">
        <v>35</v>
      </c>
      <c r="I12" s="39" t="s">
        <v>91</v>
      </c>
      <c r="J12" s="41" t="s">
        <v>92</v>
      </c>
      <c r="K12" s="41">
        <v>48200</v>
      </c>
      <c r="L12" s="43">
        <f t="shared" si="1"/>
        <v>2892</v>
      </c>
    </row>
    <row r="13" spans="1:13" ht="25.5" customHeight="1">
      <c r="A13" s="142"/>
      <c r="B13" s="39">
        <v>7</v>
      </c>
      <c r="C13" s="39" t="s">
        <v>93</v>
      </c>
      <c r="D13" s="40" t="s">
        <v>94</v>
      </c>
      <c r="E13" s="45">
        <v>9900</v>
      </c>
      <c r="F13" s="42">
        <f t="shared" ref="F13:F20" si="2">ROUND(E13*6%,0)</f>
        <v>594</v>
      </c>
      <c r="G13" s="145"/>
      <c r="H13" s="39">
        <v>36</v>
      </c>
      <c r="I13" s="39" t="s">
        <v>95</v>
      </c>
      <c r="J13" s="41" t="s">
        <v>96</v>
      </c>
      <c r="K13" s="41">
        <v>50600</v>
      </c>
      <c r="L13" s="43">
        <f t="shared" si="1"/>
        <v>3036</v>
      </c>
    </row>
    <row r="14" spans="1:13" ht="25.5" customHeight="1">
      <c r="A14" s="142"/>
      <c r="B14" s="39">
        <v>8</v>
      </c>
      <c r="C14" s="39" t="s">
        <v>97</v>
      </c>
      <c r="D14" s="40" t="s">
        <v>98</v>
      </c>
      <c r="E14" s="41">
        <v>11100</v>
      </c>
      <c r="F14" s="42">
        <f t="shared" si="2"/>
        <v>666</v>
      </c>
      <c r="G14" s="145"/>
      <c r="H14" s="39">
        <v>37</v>
      </c>
      <c r="I14" s="39" t="s">
        <v>99</v>
      </c>
      <c r="J14" s="41" t="s">
        <v>100</v>
      </c>
      <c r="K14" s="41">
        <v>53000</v>
      </c>
      <c r="L14" s="43">
        <f t="shared" si="1"/>
        <v>3180</v>
      </c>
    </row>
    <row r="15" spans="1:13" ht="25.5" customHeight="1">
      <c r="A15" s="142"/>
      <c r="B15" s="46">
        <v>9</v>
      </c>
      <c r="C15" s="46" t="s">
        <v>101</v>
      </c>
      <c r="D15" s="40" t="s">
        <v>102</v>
      </c>
      <c r="E15" s="41">
        <v>12540</v>
      </c>
      <c r="F15" s="42">
        <f t="shared" si="2"/>
        <v>752</v>
      </c>
      <c r="G15" s="145"/>
      <c r="H15" s="39">
        <v>38</v>
      </c>
      <c r="I15" s="39" t="s">
        <v>103</v>
      </c>
      <c r="J15" s="41" t="s">
        <v>104</v>
      </c>
      <c r="K15" s="41">
        <v>55400</v>
      </c>
      <c r="L15" s="43">
        <f t="shared" si="1"/>
        <v>3324</v>
      </c>
    </row>
    <row r="16" spans="1:13" ht="25.5" customHeight="1">
      <c r="A16" s="143"/>
      <c r="B16" s="39">
        <v>10</v>
      </c>
      <c r="C16" s="39" t="s">
        <v>105</v>
      </c>
      <c r="D16" s="40" t="s">
        <v>106</v>
      </c>
      <c r="E16" s="41">
        <v>13500</v>
      </c>
      <c r="F16" s="42">
        <f t="shared" si="2"/>
        <v>810</v>
      </c>
      <c r="G16" s="146"/>
      <c r="H16" s="39">
        <v>39</v>
      </c>
      <c r="I16" s="39" t="s">
        <v>107</v>
      </c>
      <c r="J16" s="41" t="s">
        <v>108</v>
      </c>
      <c r="K16" s="41">
        <v>57800</v>
      </c>
      <c r="L16" s="43">
        <f t="shared" si="1"/>
        <v>3468</v>
      </c>
    </row>
    <row r="17" spans="1:12" ht="25.5" customHeight="1">
      <c r="A17" s="141" t="s">
        <v>109</v>
      </c>
      <c r="B17" s="39">
        <v>11</v>
      </c>
      <c r="C17" s="39" t="s">
        <v>110</v>
      </c>
      <c r="D17" s="40" t="s">
        <v>111</v>
      </c>
      <c r="E17" s="41">
        <v>15840</v>
      </c>
      <c r="F17" s="42">
        <f t="shared" si="2"/>
        <v>950</v>
      </c>
      <c r="G17" s="144" t="s">
        <v>112</v>
      </c>
      <c r="H17" s="39">
        <v>40</v>
      </c>
      <c r="I17" s="39" t="s">
        <v>113</v>
      </c>
      <c r="J17" s="41" t="s">
        <v>114</v>
      </c>
      <c r="K17" s="41">
        <v>60800</v>
      </c>
      <c r="L17" s="43">
        <f t="shared" si="1"/>
        <v>3648</v>
      </c>
    </row>
    <row r="18" spans="1:12" ht="25.5" customHeight="1">
      <c r="A18" s="142"/>
      <c r="B18" s="39">
        <v>12</v>
      </c>
      <c r="C18" s="39" t="s">
        <v>115</v>
      </c>
      <c r="D18" s="40" t="s">
        <v>116</v>
      </c>
      <c r="E18" s="41">
        <v>16500</v>
      </c>
      <c r="F18" s="42">
        <f t="shared" si="2"/>
        <v>990</v>
      </c>
      <c r="G18" s="145"/>
      <c r="H18" s="39">
        <v>41</v>
      </c>
      <c r="I18" s="39" t="s">
        <v>117</v>
      </c>
      <c r="J18" s="41" t="s">
        <v>118</v>
      </c>
      <c r="K18" s="41">
        <v>63800</v>
      </c>
      <c r="L18" s="43">
        <f t="shared" si="1"/>
        <v>3828</v>
      </c>
    </row>
    <row r="19" spans="1:12" ht="25.5" customHeight="1">
      <c r="A19" s="142"/>
      <c r="B19" s="39">
        <v>13</v>
      </c>
      <c r="C19" s="39" t="s">
        <v>119</v>
      </c>
      <c r="D19" s="40" t="s">
        <v>120</v>
      </c>
      <c r="E19" s="41">
        <v>17280</v>
      </c>
      <c r="F19" s="42">
        <f t="shared" si="2"/>
        <v>1037</v>
      </c>
      <c r="G19" s="145"/>
      <c r="H19" s="39">
        <v>42</v>
      </c>
      <c r="I19" s="39" t="s">
        <v>121</v>
      </c>
      <c r="J19" s="41" t="s">
        <v>122</v>
      </c>
      <c r="K19" s="41">
        <v>66800</v>
      </c>
      <c r="L19" s="43">
        <f t="shared" si="1"/>
        <v>4008</v>
      </c>
    </row>
    <row r="20" spans="1:12" ht="25.5" customHeight="1">
      <c r="A20" s="142"/>
      <c r="B20" s="39">
        <v>14</v>
      </c>
      <c r="C20" s="47" t="s">
        <v>123</v>
      </c>
      <c r="D20" s="40" t="s">
        <v>124</v>
      </c>
      <c r="E20" s="41">
        <v>17880</v>
      </c>
      <c r="F20" s="42">
        <f t="shared" si="2"/>
        <v>1073</v>
      </c>
      <c r="G20" s="145"/>
      <c r="H20" s="39">
        <v>43</v>
      </c>
      <c r="I20" s="39" t="s">
        <v>125</v>
      </c>
      <c r="J20" s="41" t="s">
        <v>126</v>
      </c>
      <c r="K20" s="41">
        <v>69800</v>
      </c>
      <c r="L20" s="43">
        <f t="shared" si="1"/>
        <v>4188</v>
      </c>
    </row>
    <row r="21" spans="1:12" ht="25.5" customHeight="1">
      <c r="A21" s="142"/>
      <c r="B21" s="39">
        <v>15</v>
      </c>
      <c r="C21" s="47" t="s">
        <v>127</v>
      </c>
      <c r="D21" s="40" t="s">
        <v>128</v>
      </c>
      <c r="E21" s="41">
        <v>19047</v>
      </c>
      <c r="F21" s="42">
        <f>ROUND(E21*6%,0)</f>
        <v>1143</v>
      </c>
      <c r="G21" s="146"/>
      <c r="H21" s="39">
        <v>44</v>
      </c>
      <c r="I21" s="39" t="s">
        <v>129</v>
      </c>
      <c r="J21" s="41" t="s">
        <v>130</v>
      </c>
      <c r="K21" s="41">
        <v>72800</v>
      </c>
      <c r="L21" s="43">
        <f t="shared" si="1"/>
        <v>4368</v>
      </c>
    </row>
    <row r="22" spans="1:12" ht="25.5" customHeight="1">
      <c r="A22" s="142"/>
      <c r="B22" s="39">
        <v>16</v>
      </c>
      <c r="C22" s="47" t="s">
        <v>131</v>
      </c>
      <c r="D22" s="40" t="s">
        <v>132</v>
      </c>
      <c r="E22" s="41">
        <v>20008</v>
      </c>
      <c r="F22" s="42">
        <f t="shared" ref="F22:F34" si="3">ROUND(E22*6%,0)</f>
        <v>1200</v>
      </c>
      <c r="G22" s="144" t="s">
        <v>133</v>
      </c>
      <c r="H22" s="39">
        <v>45</v>
      </c>
      <c r="I22" s="39" t="s">
        <v>134</v>
      </c>
      <c r="J22" s="41" t="s">
        <v>135</v>
      </c>
      <c r="K22" s="41">
        <v>76500</v>
      </c>
      <c r="L22" s="43">
        <f t="shared" si="1"/>
        <v>4590</v>
      </c>
    </row>
    <row r="23" spans="1:12" ht="25.5" customHeight="1">
      <c r="A23" s="142"/>
      <c r="B23" s="39">
        <v>17</v>
      </c>
      <c r="C23" s="47" t="s">
        <v>136</v>
      </c>
      <c r="D23" s="40" t="s">
        <v>137</v>
      </c>
      <c r="E23" s="41">
        <v>21009</v>
      </c>
      <c r="F23" s="42">
        <f t="shared" si="3"/>
        <v>1261</v>
      </c>
      <c r="G23" s="145"/>
      <c r="H23" s="39">
        <v>46</v>
      </c>
      <c r="I23" s="39" t="s">
        <v>138</v>
      </c>
      <c r="J23" s="41" t="s">
        <v>139</v>
      </c>
      <c r="K23" s="41">
        <v>80200</v>
      </c>
      <c r="L23" s="43">
        <f t="shared" si="1"/>
        <v>4812</v>
      </c>
    </row>
    <row r="24" spans="1:12" s="51" customFormat="1" ht="25.5" customHeight="1">
      <c r="A24" s="142"/>
      <c r="B24" s="52">
        <v>18</v>
      </c>
      <c r="C24" s="52" t="s">
        <v>224</v>
      </c>
      <c r="D24" s="61" t="s">
        <v>225</v>
      </c>
      <c r="E24" s="53">
        <v>22000</v>
      </c>
      <c r="F24" s="62">
        <f t="shared" si="3"/>
        <v>1320</v>
      </c>
      <c r="G24" s="145"/>
      <c r="H24" s="52">
        <v>47</v>
      </c>
      <c r="I24" s="52" t="s">
        <v>192</v>
      </c>
      <c r="J24" s="53" t="s">
        <v>193</v>
      </c>
      <c r="K24" s="53">
        <v>83900</v>
      </c>
      <c r="L24" s="43">
        <f t="shared" si="1"/>
        <v>5034</v>
      </c>
    </row>
    <row r="25" spans="1:12" ht="25.5" customHeight="1">
      <c r="A25" s="142"/>
      <c r="B25" s="52">
        <v>19</v>
      </c>
      <c r="C25" s="52" t="s">
        <v>201</v>
      </c>
      <c r="D25" s="61" t="s">
        <v>202</v>
      </c>
      <c r="E25" s="53">
        <v>22800</v>
      </c>
      <c r="F25" s="62">
        <f t="shared" si="3"/>
        <v>1368</v>
      </c>
      <c r="G25" s="146"/>
      <c r="H25" s="52">
        <v>48</v>
      </c>
      <c r="I25" s="52" t="s">
        <v>194</v>
      </c>
      <c r="J25" s="53" t="s">
        <v>195</v>
      </c>
      <c r="K25" s="53">
        <v>87600</v>
      </c>
      <c r="L25" s="43">
        <f t="shared" si="1"/>
        <v>5256</v>
      </c>
    </row>
    <row r="26" spans="1:12" ht="25.5" customHeight="1">
      <c r="A26" s="143"/>
      <c r="B26" s="39">
        <v>20</v>
      </c>
      <c r="C26" s="39" t="s">
        <v>140</v>
      </c>
      <c r="D26" s="40" t="s">
        <v>141</v>
      </c>
      <c r="E26" s="41">
        <v>24000</v>
      </c>
      <c r="F26" s="42">
        <f t="shared" si="3"/>
        <v>1440</v>
      </c>
      <c r="G26" s="144" t="s">
        <v>142</v>
      </c>
      <c r="H26" s="39">
        <v>49</v>
      </c>
      <c r="I26" s="39" t="s">
        <v>143</v>
      </c>
      <c r="J26" s="41" t="s">
        <v>144</v>
      </c>
      <c r="K26" s="41">
        <v>92100</v>
      </c>
      <c r="L26" s="43">
        <f t="shared" si="1"/>
        <v>5526</v>
      </c>
    </row>
    <row r="27" spans="1:12" ht="25.5" customHeight="1">
      <c r="A27" s="141" t="s">
        <v>145</v>
      </c>
      <c r="B27" s="39">
        <v>21</v>
      </c>
      <c r="C27" s="39" t="s">
        <v>146</v>
      </c>
      <c r="D27" s="40" t="s">
        <v>147</v>
      </c>
      <c r="E27" s="41">
        <v>25200</v>
      </c>
      <c r="F27" s="42">
        <f t="shared" si="3"/>
        <v>1512</v>
      </c>
      <c r="G27" s="145"/>
      <c r="H27" s="39">
        <v>50</v>
      </c>
      <c r="I27" s="39" t="s">
        <v>148</v>
      </c>
      <c r="J27" s="41" t="s">
        <v>149</v>
      </c>
      <c r="K27" s="41">
        <v>96600</v>
      </c>
      <c r="L27" s="43">
        <f t="shared" si="1"/>
        <v>5796</v>
      </c>
    </row>
    <row r="28" spans="1:12" ht="25.5" customHeight="1">
      <c r="A28" s="142"/>
      <c r="B28" s="39">
        <v>22</v>
      </c>
      <c r="C28" s="39" t="s">
        <v>150</v>
      </c>
      <c r="D28" s="40" t="s">
        <v>151</v>
      </c>
      <c r="E28" s="41">
        <v>26400</v>
      </c>
      <c r="F28" s="42">
        <f t="shared" si="3"/>
        <v>1584</v>
      </c>
      <c r="G28" s="145"/>
      <c r="H28" s="39">
        <v>51</v>
      </c>
      <c r="I28" s="39" t="s">
        <v>152</v>
      </c>
      <c r="J28" s="41" t="s">
        <v>153</v>
      </c>
      <c r="K28" s="41">
        <v>101100</v>
      </c>
      <c r="L28" s="43">
        <f t="shared" si="1"/>
        <v>6066</v>
      </c>
    </row>
    <row r="29" spans="1:12" ht="25.5" customHeight="1">
      <c r="A29" s="142"/>
      <c r="B29" s="39">
        <v>23</v>
      </c>
      <c r="C29" s="39" t="s">
        <v>154</v>
      </c>
      <c r="D29" s="40" t="s">
        <v>155</v>
      </c>
      <c r="E29" s="41">
        <v>27600</v>
      </c>
      <c r="F29" s="42">
        <f t="shared" si="3"/>
        <v>1656</v>
      </c>
      <c r="G29" s="145"/>
      <c r="H29" s="39">
        <v>52</v>
      </c>
      <c r="I29" s="39" t="s">
        <v>156</v>
      </c>
      <c r="J29" s="41" t="s">
        <v>157</v>
      </c>
      <c r="K29" s="41">
        <v>105600</v>
      </c>
      <c r="L29" s="43">
        <f t="shared" si="1"/>
        <v>6336</v>
      </c>
    </row>
    <row r="30" spans="1:12" ht="25.5" customHeight="1">
      <c r="A30" s="142"/>
      <c r="B30" s="39">
        <v>24</v>
      </c>
      <c r="C30" s="39" t="s">
        <v>158</v>
      </c>
      <c r="D30" s="40" t="s">
        <v>159</v>
      </c>
      <c r="E30" s="41">
        <v>28800</v>
      </c>
      <c r="F30" s="42">
        <f t="shared" si="3"/>
        <v>1728</v>
      </c>
      <c r="G30" s="146"/>
      <c r="H30" s="39">
        <v>53</v>
      </c>
      <c r="I30" s="39" t="s">
        <v>160</v>
      </c>
      <c r="J30" s="41" t="s">
        <v>161</v>
      </c>
      <c r="K30" s="41">
        <v>110100</v>
      </c>
      <c r="L30" s="43">
        <f t="shared" si="1"/>
        <v>6606</v>
      </c>
    </row>
    <row r="31" spans="1:12" ht="25.5" customHeight="1">
      <c r="A31" s="143"/>
      <c r="B31" s="39">
        <v>25</v>
      </c>
      <c r="C31" s="39" t="s">
        <v>162</v>
      </c>
      <c r="D31" s="40" t="s">
        <v>163</v>
      </c>
      <c r="E31" s="41">
        <v>30300</v>
      </c>
      <c r="F31" s="42">
        <f t="shared" si="3"/>
        <v>1818</v>
      </c>
      <c r="G31" s="144" t="s">
        <v>164</v>
      </c>
      <c r="H31" s="39">
        <v>54</v>
      </c>
      <c r="I31" s="39" t="s">
        <v>165</v>
      </c>
      <c r="J31" s="41" t="s">
        <v>166</v>
      </c>
      <c r="K31" s="41">
        <v>115500</v>
      </c>
      <c r="L31" s="43">
        <f t="shared" si="1"/>
        <v>6930</v>
      </c>
    </row>
    <row r="32" spans="1:12" ht="27.75" customHeight="1">
      <c r="A32" s="148" t="s">
        <v>167</v>
      </c>
      <c r="B32" s="39">
        <v>26</v>
      </c>
      <c r="C32" s="39" t="s">
        <v>168</v>
      </c>
      <c r="D32" s="40" t="s">
        <v>169</v>
      </c>
      <c r="E32" s="41">
        <v>31800</v>
      </c>
      <c r="F32" s="42">
        <f t="shared" si="3"/>
        <v>1908</v>
      </c>
      <c r="G32" s="145"/>
      <c r="H32" s="39">
        <v>55</v>
      </c>
      <c r="I32" s="39" t="s">
        <v>170</v>
      </c>
      <c r="J32" s="41" t="s">
        <v>171</v>
      </c>
      <c r="K32" s="41">
        <v>120900</v>
      </c>
      <c r="L32" s="43">
        <f t="shared" si="1"/>
        <v>7254</v>
      </c>
    </row>
    <row r="33" spans="1:12" ht="27.75" customHeight="1">
      <c r="A33" s="149"/>
      <c r="B33" s="39">
        <v>27</v>
      </c>
      <c r="C33" s="39" t="s">
        <v>172</v>
      </c>
      <c r="D33" s="40" t="s">
        <v>173</v>
      </c>
      <c r="E33" s="41">
        <v>33300</v>
      </c>
      <c r="F33" s="42">
        <f t="shared" si="3"/>
        <v>1998</v>
      </c>
      <c r="G33" s="145"/>
      <c r="H33" s="39">
        <v>56</v>
      </c>
      <c r="I33" s="39" t="s">
        <v>174</v>
      </c>
      <c r="J33" s="41" t="s">
        <v>175</v>
      </c>
      <c r="K33" s="41">
        <v>126300</v>
      </c>
      <c r="L33" s="43">
        <f t="shared" si="1"/>
        <v>7578</v>
      </c>
    </row>
    <row r="34" spans="1:12" ht="27.75" customHeight="1">
      <c r="A34" s="149"/>
      <c r="B34" s="39">
        <v>28</v>
      </c>
      <c r="C34" s="39" t="s">
        <v>176</v>
      </c>
      <c r="D34" s="40" t="s">
        <v>177</v>
      </c>
      <c r="E34" s="41">
        <v>34800</v>
      </c>
      <c r="F34" s="42">
        <f t="shared" si="3"/>
        <v>2088</v>
      </c>
      <c r="G34" s="145"/>
      <c r="H34" s="39">
        <v>57</v>
      </c>
      <c r="I34" s="39" t="s">
        <v>178</v>
      </c>
      <c r="J34" s="41" t="s">
        <v>179</v>
      </c>
      <c r="K34" s="41">
        <v>131700</v>
      </c>
      <c r="L34" s="43">
        <f t="shared" si="1"/>
        <v>7902</v>
      </c>
    </row>
    <row r="35" spans="1:12" ht="25.5" customHeight="1">
      <c r="A35" s="149"/>
      <c r="B35" s="151">
        <v>29</v>
      </c>
      <c r="C35" s="151" t="s">
        <v>180</v>
      </c>
      <c r="D35" s="153" t="s">
        <v>181</v>
      </c>
      <c r="E35" s="155">
        <v>36300</v>
      </c>
      <c r="F35" s="158">
        <f>ROUND(E35*6%,0)</f>
        <v>2178</v>
      </c>
      <c r="G35" s="145"/>
      <c r="H35" s="39">
        <v>58</v>
      </c>
      <c r="I35" s="39" t="s">
        <v>182</v>
      </c>
      <c r="J35" s="41" t="s">
        <v>183</v>
      </c>
      <c r="K35" s="41">
        <v>137100</v>
      </c>
      <c r="L35" s="43">
        <f t="shared" si="1"/>
        <v>8226</v>
      </c>
    </row>
    <row r="36" spans="1:12" ht="25.5" customHeight="1">
      <c r="A36" s="149"/>
      <c r="B36" s="151"/>
      <c r="C36" s="151"/>
      <c r="D36" s="153"/>
      <c r="E36" s="156"/>
      <c r="F36" s="158"/>
      <c r="G36" s="145"/>
      <c r="H36" s="39">
        <v>59</v>
      </c>
      <c r="I36" s="39" t="s">
        <v>184</v>
      </c>
      <c r="J36" s="41" t="s">
        <v>185</v>
      </c>
      <c r="K36" s="41">
        <v>142500</v>
      </c>
      <c r="L36" s="43">
        <f t="shared" si="1"/>
        <v>8550</v>
      </c>
    </row>
    <row r="37" spans="1:12" ht="25.5" customHeight="1">
      <c r="A37" s="149"/>
      <c r="B37" s="151"/>
      <c r="C37" s="151"/>
      <c r="D37" s="153"/>
      <c r="E37" s="156"/>
      <c r="F37" s="158"/>
      <c r="G37" s="145"/>
      <c r="H37" s="39">
        <v>60</v>
      </c>
      <c r="I37" s="39" t="s">
        <v>186</v>
      </c>
      <c r="J37" s="41" t="s">
        <v>187</v>
      </c>
      <c r="K37" s="41">
        <v>147900</v>
      </c>
      <c r="L37" s="43">
        <f t="shared" si="1"/>
        <v>8874</v>
      </c>
    </row>
    <row r="38" spans="1:12" ht="25.5" customHeight="1" thickBot="1">
      <c r="A38" s="150"/>
      <c r="B38" s="152"/>
      <c r="C38" s="152"/>
      <c r="D38" s="154"/>
      <c r="E38" s="157"/>
      <c r="F38" s="159"/>
      <c r="G38" s="147"/>
      <c r="H38" s="48">
        <v>61</v>
      </c>
      <c r="I38" s="48" t="s">
        <v>188</v>
      </c>
      <c r="J38" s="49" t="s">
        <v>189</v>
      </c>
      <c r="K38" s="49">
        <v>150000</v>
      </c>
      <c r="L38" s="50">
        <f t="shared" si="1"/>
        <v>9000</v>
      </c>
    </row>
  </sheetData>
  <mergeCells count="20">
    <mergeCell ref="G12:G16"/>
    <mergeCell ref="A17:A26"/>
    <mergeCell ref="G17:G21"/>
    <mergeCell ref="G22:G25"/>
    <mergeCell ref="G26:G30"/>
    <mergeCell ref="A27:A31"/>
    <mergeCell ref="G31:G38"/>
    <mergeCell ref="A32:A38"/>
    <mergeCell ref="B35:B38"/>
    <mergeCell ref="C35:C38"/>
    <mergeCell ref="D35:D38"/>
    <mergeCell ref="E35:E38"/>
    <mergeCell ref="F35:F38"/>
    <mergeCell ref="A12:A16"/>
    <mergeCell ref="A1:J1"/>
    <mergeCell ref="A2:J3"/>
    <mergeCell ref="A4:J4"/>
    <mergeCell ref="A5:M5"/>
    <mergeCell ref="A7:A11"/>
    <mergeCell ref="G7:G11"/>
  </mergeCells>
  <phoneticPr fontId="26" type="noConversion"/>
  <pageMargins left="3.937007874015748E-2" right="3.937007874015748E-2" top="3.937007874015748E-2" bottom="3.937007874015748E-2" header="0.31496062992125984" footer="0.31496062992125984"/>
  <pageSetup paperSize="9" scale="8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opLeftCell="A43" workbookViewId="0">
      <selection activeCell="H14" sqref="H14"/>
    </sheetView>
  </sheetViews>
  <sheetFormatPr defaultRowHeight="16.5"/>
  <cols>
    <col min="1" max="6" width="12.5" customWidth="1"/>
    <col min="7" max="7" width="18.125" customWidth="1"/>
    <col min="8" max="8" width="19.375" customWidth="1"/>
  </cols>
  <sheetData>
    <row r="1" spans="1:8">
      <c r="A1" s="160" t="s">
        <v>204</v>
      </c>
      <c r="B1" s="160"/>
      <c r="C1" s="160"/>
      <c r="D1" s="160"/>
      <c r="E1" s="160"/>
      <c r="F1" s="160"/>
      <c r="G1" s="160"/>
      <c r="H1" s="160"/>
    </row>
    <row r="2" spans="1:8" s="77" customFormat="1"/>
    <row r="3" spans="1:8" ht="25.5">
      <c r="A3" s="173" t="s">
        <v>203</v>
      </c>
      <c r="B3" s="174"/>
      <c r="C3" s="174"/>
      <c r="D3" s="174"/>
      <c r="E3" s="174"/>
      <c r="F3" s="174"/>
      <c r="G3" s="174"/>
      <c r="H3" s="174"/>
    </row>
    <row r="4" spans="1:8">
      <c r="A4" s="64" t="s">
        <v>205</v>
      </c>
      <c r="B4" s="161" t="s">
        <v>208</v>
      </c>
      <c r="C4" s="164" t="s">
        <v>209</v>
      </c>
      <c r="D4" s="165"/>
      <c r="E4" s="165"/>
      <c r="F4" s="166"/>
      <c r="G4" s="64" t="s">
        <v>210</v>
      </c>
      <c r="H4" s="64" t="s">
        <v>212</v>
      </c>
    </row>
    <row r="5" spans="1:8">
      <c r="A5" s="65" t="s">
        <v>206</v>
      </c>
      <c r="B5" s="162"/>
      <c r="C5" s="167"/>
      <c r="D5" s="168"/>
      <c r="E5" s="168"/>
      <c r="F5" s="169"/>
      <c r="G5" s="65" t="s">
        <v>211</v>
      </c>
      <c r="H5" s="65" t="s">
        <v>213</v>
      </c>
    </row>
    <row r="6" spans="1:8">
      <c r="A6" s="66" t="s">
        <v>207</v>
      </c>
      <c r="B6" s="163"/>
      <c r="C6" s="67" t="s">
        <v>214</v>
      </c>
      <c r="D6" s="67" t="s">
        <v>215</v>
      </c>
      <c r="E6" s="67" t="s">
        <v>216</v>
      </c>
      <c r="F6" s="67" t="s">
        <v>217</v>
      </c>
      <c r="G6" s="66"/>
      <c r="H6" s="66"/>
    </row>
    <row r="7" spans="1:8">
      <c r="A7" s="68">
        <v>1</v>
      </c>
      <c r="B7" s="69">
        <v>22000</v>
      </c>
      <c r="C7" s="68">
        <v>310</v>
      </c>
      <c r="D7" s="68">
        <v>620</v>
      </c>
      <c r="E7" s="68">
        <v>930</v>
      </c>
      <c r="F7" s="68">
        <v>1240</v>
      </c>
      <c r="G7" s="70">
        <v>997</v>
      </c>
      <c r="H7" s="70">
        <v>166</v>
      </c>
    </row>
    <row r="8" spans="1:8">
      <c r="A8" s="71">
        <v>2</v>
      </c>
      <c r="B8" s="72">
        <v>22800</v>
      </c>
      <c r="C8" s="71">
        <v>321</v>
      </c>
      <c r="D8" s="71">
        <v>642</v>
      </c>
      <c r="E8" s="71">
        <v>963</v>
      </c>
      <c r="F8" s="71">
        <v>1284</v>
      </c>
      <c r="G8" s="73">
        <v>1033</v>
      </c>
      <c r="H8" s="73">
        <v>172</v>
      </c>
    </row>
    <row r="9" spans="1:8">
      <c r="A9" s="74">
        <v>3</v>
      </c>
      <c r="B9" s="75">
        <v>24000</v>
      </c>
      <c r="C9" s="74">
        <v>338</v>
      </c>
      <c r="D9" s="74">
        <v>676</v>
      </c>
      <c r="E9" s="74">
        <v>1014</v>
      </c>
      <c r="F9" s="74">
        <v>1352</v>
      </c>
      <c r="G9" s="76">
        <v>1087</v>
      </c>
      <c r="H9" s="76">
        <v>181</v>
      </c>
    </row>
    <row r="10" spans="1:8">
      <c r="A10" s="68">
        <v>4</v>
      </c>
      <c r="B10" s="69">
        <v>25200</v>
      </c>
      <c r="C10" s="68">
        <v>355</v>
      </c>
      <c r="D10" s="68">
        <v>710</v>
      </c>
      <c r="E10" s="68">
        <v>1065</v>
      </c>
      <c r="F10" s="68">
        <v>1420</v>
      </c>
      <c r="G10" s="70">
        <v>1142</v>
      </c>
      <c r="H10" s="70">
        <v>190</v>
      </c>
    </row>
    <row r="11" spans="1:8">
      <c r="A11" s="68">
        <v>5</v>
      </c>
      <c r="B11" s="69">
        <v>26400</v>
      </c>
      <c r="C11" s="68">
        <v>371</v>
      </c>
      <c r="D11" s="68">
        <v>742</v>
      </c>
      <c r="E11" s="68">
        <v>1113</v>
      </c>
      <c r="F11" s="68">
        <v>1484</v>
      </c>
      <c r="G11" s="70">
        <v>1196</v>
      </c>
      <c r="H11" s="70">
        <v>199</v>
      </c>
    </row>
    <row r="12" spans="1:8">
      <c r="A12" s="68">
        <v>6</v>
      </c>
      <c r="B12" s="69">
        <v>27600</v>
      </c>
      <c r="C12" s="68">
        <v>388</v>
      </c>
      <c r="D12" s="68">
        <v>776</v>
      </c>
      <c r="E12" s="68">
        <v>1164</v>
      </c>
      <c r="F12" s="68">
        <v>1552</v>
      </c>
      <c r="G12" s="70">
        <v>1250</v>
      </c>
      <c r="H12" s="70">
        <v>208</v>
      </c>
    </row>
    <row r="13" spans="1:8">
      <c r="A13" s="71">
        <v>7</v>
      </c>
      <c r="B13" s="72">
        <v>28800</v>
      </c>
      <c r="C13" s="71">
        <v>405</v>
      </c>
      <c r="D13" s="71">
        <v>810</v>
      </c>
      <c r="E13" s="71">
        <v>1215</v>
      </c>
      <c r="F13" s="71">
        <v>1620</v>
      </c>
      <c r="G13" s="73">
        <v>1305</v>
      </c>
      <c r="H13" s="73">
        <v>217</v>
      </c>
    </row>
    <row r="14" spans="1:8">
      <c r="A14" s="74">
        <v>8</v>
      </c>
      <c r="B14" s="75">
        <v>30300</v>
      </c>
      <c r="C14" s="74">
        <v>426</v>
      </c>
      <c r="D14" s="74">
        <v>852</v>
      </c>
      <c r="E14" s="74">
        <v>1278</v>
      </c>
      <c r="F14" s="74">
        <v>1704</v>
      </c>
      <c r="G14" s="76">
        <v>1373</v>
      </c>
      <c r="H14" s="76">
        <v>229</v>
      </c>
    </row>
    <row r="15" spans="1:8">
      <c r="A15" s="68">
        <v>9</v>
      </c>
      <c r="B15" s="69">
        <v>31800</v>
      </c>
      <c r="C15" s="68">
        <v>447</v>
      </c>
      <c r="D15" s="68">
        <v>894</v>
      </c>
      <c r="E15" s="68">
        <v>1341</v>
      </c>
      <c r="F15" s="68">
        <v>1788</v>
      </c>
      <c r="G15" s="70">
        <v>1441</v>
      </c>
      <c r="H15" s="70">
        <v>240</v>
      </c>
    </row>
    <row r="16" spans="1:8">
      <c r="A16" s="68">
        <v>10</v>
      </c>
      <c r="B16" s="69">
        <v>33300</v>
      </c>
      <c r="C16" s="68">
        <v>469</v>
      </c>
      <c r="D16" s="68">
        <v>938</v>
      </c>
      <c r="E16" s="68">
        <v>1407</v>
      </c>
      <c r="F16" s="68">
        <v>1876</v>
      </c>
      <c r="G16" s="70">
        <v>1509</v>
      </c>
      <c r="H16" s="70">
        <v>251</v>
      </c>
    </row>
    <row r="17" spans="1:8">
      <c r="A17" s="68">
        <v>11</v>
      </c>
      <c r="B17" s="69">
        <v>34800</v>
      </c>
      <c r="C17" s="68">
        <v>490</v>
      </c>
      <c r="D17" s="68">
        <v>980</v>
      </c>
      <c r="E17" s="68">
        <v>1470</v>
      </c>
      <c r="F17" s="68">
        <v>1960</v>
      </c>
      <c r="G17" s="70">
        <v>1577</v>
      </c>
      <c r="H17" s="70">
        <v>263</v>
      </c>
    </row>
    <row r="18" spans="1:8">
      <c r="A18" s="71">
        <v>12</v>
      </c>
      <c r="B18" s="72">
        <v>36300</v>
      </c>
      <c r="C18" s="71">
        <v>511</v>
      </c>
      <c r="D18" s="71">
        <v>1022</v>
      </c>
      <c r="E18" s="71">
        <v>1533</v>
      </c>
      <c r="F18" s="71">
        <v>2044</v>
      </c>
      <c r="G18" s="73">
        <v>1645</v>
      </c>
      <c r="H18" s="73">
        <v>274</v>
      </c>
    </row>
    <row r="19" spans="1:8">
      <c r="A19" s="74">
        <v>13</v>
      </c>
      <c r="B19" s="75">
        <v>38200</v>
      </c>
      <c r="C19" s="74">
        <v>537</v>
      </c>
      <c r="D19" s="74">
        <v>1074</v>
      </c>
      <c r="E19" s="74">
        <v>1611</v>
      </c>
      <c r="F19" s="74">
        <v>2148</v>
      </c>
      <c r="G19" s="76">
        <v>1731</v>
      </c>
      <c r="H19" s="76">
        <v>288</v>
      </c>
    </row>
    <row r="20" spans="1:8">
      <c r="A20" s="68">
        <v>14</v>
      </c>
      <c r="B20" s="69">
        <v>40100</v>
      </c>
      <c r="C20" s="68">
        <v>564</v>
      </c>
      <c r="D20" s="68">
        <v>1128</v>
      </c>
      <c r="E20" s="68">
        <v>1692</v>
      </c>
      <c r="F20" s="68">
        <v>2256</v>
      </c>
      <c r="G20" s="70">
        <v>1817</v>
      </c>
      <c r="H20" s="70">
        <v>303</v>
      </c>
    </row>
    <row r="21" spans="1:8">
      <c r="A21" s="68">
        <v>15</v>
      </c>
      <c r="B21" s="69">
        <v>42000</v>
      </c>
      <c r="C21" s="68">
        <v>591</v>
      </c>
      <c r="D21" s="68">
        <v>1182</v>
      </c>
      <c r="E21" s="68">
        <v>1773</v>
      </c>
      <c r="F21" s="68">
        <v>2364</v>
      </c>
      <c r="G21" s="70">
        <v>1903</v>
      </c>
      <c r="H21" s="70">
        <v>317</v>
      </c>
    </row>
    <row r="22" spans="1:8">
      <c r="A22" s="68">
        <v>16</v>
      </c>
      <c r="B22" s="69">
        <v>43900</v>
      </c>
      <c r="C22" s="68">
        <v>618</v>
      </c>
      <c r="D22" s="68">
        <v>1236</v>
      </c>
      <c r="E22" s="68">
        <v>1854</v>
      </c>
      <c r="F22" s="68">
        <v>2472</v>
      </c>
      <c r="G22" s="70">
        <v>1989</v>
      </c>
      <c r="H22" s="70">
        <v>331</v>
      </c>
    </row>
    <row r="23" spans="1:8">
      <c r="A23" s="71">
        <v>17</v>
      </c>
      <c r="B23" s="72">
        <v>45800</v>
      </c>
      <c r="C23" s="71">
        <v>644</v>
      </c>
      <c r="D23" s="71">
        <v>1288</v>
      </c>
      <c r="E23" s="71">
        <v>1932</v>
      </c>
      <c r="F23" s="71">
        <v>2576</v>
      </c>
      <c r="G23" s="73">
        <v>2075</v>
      </c>
      <c r="H23" s="73">
        <v>346</v>
      </c>
    </row>
    <row r="24" spans="1:8">
      <c r="A24" s="74">
        <v>18</v>
      </c>
      <c r="B24" s="75">
        <v>48200</v>
      </c>
      <c r="C24" s="74">
        <v>678</v>
      </c>
      <c r="D24" s="74">
        <v>1356</v>
      </c>
      <c r="E24" s="74">
        <v>2034</v>
      </c>
      <c r="F24" s="74">
        <v>2712</v>
      </c>
      <c r="G24" s="76">
        <v>2184</v>
      </c>
      <c r="H24" s="76">
        <v>364</v>
      </c>
    </row>
    <row r="25" spans="1:8">
      <c r="A25" s="68">
        <v>19</v>
      </c>
      <c r="B25" s="69">
        <v>50600</v>
      </c>
      <c r="C25" s="68">
        <v>712</v>
      </c>
      <c r="D25" s="68">
        <v>1424</v>
      </c>
      <c r="E25" s="68">
        <v>2136</v>
      </c>
      <c r="F25" s="68">
        <v>2848</v>
      </c>
      <c r="G25" s="70">
        <v>2292</v>
      </c>
      <c r="H25" s="70">
        <v>382</v>
      </c>
    </row>
    <row r="26" spans="1:8">
      <c r="A26" s="68">
        <v>20</v>
      </c>
      <c r="B26" s="69">
        <v>53000</v>
      </c>
      <c r="C26" s="68">
        <v>746</v>
      </c>
      <c r="D26" s="68">
        <v>1492</v>
      </c>
      <c r="E26" s="68">
        <v>2238</v>
      </c>
      <c r="F26" s="68">
        <v>2984</v>
      </c>
      <c r="G26" s="70">
        <v>2401</v>
      </c>
      <c r="H26" s="70">
        <v>400</v>
      </c>
    </row>
    <row r="27" spans="1:8">
      <c r="A27" s="68">
        <v>21</v>
      </c>
      <c r="B27" s="69">
        <v>55400</v>
      </c>
      <c r="C27" s="68">
        <v>779</v>
      </c>
      <c r="D27" s="68">
        <v>1558</v>
      </c>
      <c r="E27" s="68">
        <v>2337</v>
      </c>
      <c r="F27" s="68">
        <v>3116</v>
      </c>
      <c r="G27" s="70">
        <v>2510</v>
      </c>
      <c r="H27" s="70">
        <v>418</v>
      </c>
    </row>
    <row r="28" spans="1:8">
      <c r="A28" s="71">
        <v>22</v>
      </c>
      <c r="B28" s="72">
        <v>57800</v>
      </c>
      <c r="C28" s="71">
        <v>813</v>
      </c>
      <c r="D28" s="71">
        <v>1626</v>
      </c>
      <c r="E28" s="71">
        <v>2439</v>
      </c>
      <c r="F28" s="71">
        <v>3252</v>
      </c>
      <c r="G28" s="73">
        <v>2619</v>
      </c>
      <c r="H28" s="73">
        <v>436</v>
      </c>
    </row>
    <row r="29" spans="1:8">
      <c r="A29" s="74">
        <v>23</v>
      </c>
      <c r="B29" s="75">
        <v>60800</v>
      </c>
      <c r="C29" s="74">
        <v>855</v>
      </c>
      <c r="D29" s="74">
        <v>1710</v>
      </c>
      <c r="E29" s="74">
        <v>2565</v>
      </c>
      <c r="F29" s="74">
        <v>3420</v>
      </c>
      <c r="G29" s="76">
        <v>2755</v>
      </c>
      <c r="H29" s="76">
        <v>459</v>
      </c>
    </row>
    <row r="30" spans="1:8">
      <c r="A30" s="68">
        <v>24</v>
      </c>
      <c r="B30" s="69">
        <v>63800</v>
      </c>
      <c r="C30" s="68">
        <v>898</v>
      </c>
      <c r="D30" s="68">
        <v>1796</v>
      </c>
      <c r="E30" s="68">
        <v>2694</v>
      </c>
      <c r="F30" s="68">
        <v>3592</v>
      </c>
      <c r="G30" s="70">
        <v>2890</v>
      </c>
      <c r="H30" s="70">
        <v>482</v>
      </c>
    </row>
    <row r="31" spans="1:8">
      <c r="A31" s="68">
        <v>25</v>
      </c>
      <c r="B31" s="69">
        <v>66800</v>
      </c>
      <c r="C31" s="68">
        <v>940</v>
      </c>
      <c r="D31" s="68">
        <v>1880</v>
      </c>
      <c r="E31" s="68">
        <v>2820</v>
      </c>
      <c r="F31" s="68">
        <v>3760</v>
      </c>
      <c r="G31" s="70">
        <v>3026</v>
      </c>
      <c r="H31" s="70">
        <v>504</v>
      </c>
    </row>
    <row r="32" spans="1:8">
      <c r="A32" s="68">
        <v>26</v>
      </c>
      <c r="B32" s="69">
        <v>69800</v>
      </c>
      <c r="C32" s="68">
        <v>982</v>
      </c>
      <c r="D32" s="68">
        <v>1964</v>
      </c>
      <c r="E32" s="68">
        <v>2946</v>
      </c>
      <c r="F32" s="68">
        <v>3928</v>
      </c>
      <c r="G32" s="70">
        <v>3162</v>
      </c>
      <c r="H32" s="70">
        <v>527</v>
      </c>
    </row>
    <row r="33" spans="1:8">
      <c r="A33" s="71">
        <v>27</v>
      </c>
      <c r="B33" s="72">
        <v>72800</v>
      </c>
      <c r="C33" s="71">
        <v>1024</v>
      </c>
      <c r="D33" s="71">
        <v>2048</v>
      </c>
      <c r="E33" s="71">
        <v>3072</v>
      </c>
      <c r="F33" s="71">
        <v>4096</v>
      </c>
      <c r="G33" s="73">
        <v>3298</v>
      </c>
      <c r="H33" s="73">
        <v>550</v>
      </c>
    </row>
    <row r="34" spans="1:8">
      <c r="A34" s="74">
        <v>28</v>
      </c>
      <c r="B34" s="75">
        <v>76500</v>
      </c>
      <c r="C34" s="74">
        <v>1076</v>
      </c>
      <c r="D34" s="74">
        <v>2152</v>
      </c>
      <c r="E34" s="74">
        <v>3228</v>
      </c>
      <c r="F34" s="74">
        <v>4304</v>
      </c>
      <c r="G34" s="76">
        <v>3466</v>
      </c>
      <c r="H34" s="76">
        <v>578</v>
      </c>
    </row>
    <row r="35" spans="1:8">
      <c r="A35" s="68">
        <v>29</v>
      </c>
      <c r="B35" s="69">
        <v>80200</v>
      </c>
      <c r="C35" s="68">
        <v>1128</v>
      </c>
      <c r="D35" s="68">
        <v>2256</v>
      </c>
      <c r="E35" s="68">
        <v>3384</v>
      </c>
      <c r="F35" s="68">
        <v>4512</v>
      </c>
      <c r="G35" s="70">
        <v>3633</v>
      </c>
      <c r="H35" s="70">
        <v>606</v>
      </c>
    </row>
    <row r="36" spans="1:8">
      <c r="A36" s="68">
        <v>30</v>
      </c>
      <c r="B36" s="69">
        <v>83900</v>
      </c>
      <c r="C36" s="68">
        <v>1180</v>
      </c>
      <c r="D36" s="68">
        <v>2360</v>
      </c>
      <c r="E36" s="68">
        <v>3540</v>
      </c>
      <c r="F36" s="68">
        <v>4720</v>
      </c>
      <c r="G36" s="70">
        <v>3801</v>
      </c>
      <c r="H36" s="70">
        <v>634</v>
      </c>
    </row>
    <row r="37" spans="1:8">
      <c r="A37" s="71">
        <v>31</v>
      </c>
      <c r="B37" s="72">
        <v>87600</v>
      </c>
      <c r="C37" s="71">
        <v>1233</v>
      </c>
      <c r="D37" s="71">
        <v>2466</v>
      </c>
      <c r="E37" s="71">
        <v>3699</v>
      </c>
      <c r="F37" s="71">
        <v>4932</v>
      </c>
      <c r="G37" s="73">
        <v>3969</v>
      </c>
      <c r="H37" s="73">
        <v>661</v>
      </c>
    </row>
    <row r="38" spans="1:8">
      <c r="A38" s="74">
        <v>32</v>
      </c>
      <c r="B38" s="75">
        <v>92100</v>
      </c>
      <c r="C38" s="74">
        <v>1296</v>
      </c>
      <c r="D38" s="74">
        <v>2592</v>
      </c>
      <c r="E38" s="74">
        <v>3888</v>
      </c>
      <c r="F38" s="74">
        <v>5184</v>
      </c>
      <c r="G38" s="76">
        <v>4173</v>
      </c>
      <c r="H38" s="76">
        <v>695</v>
      </c>
    </row>
    <row r="39" spans="1:8">
      <c r="A39" s="68">
        <v>33</v>
      </c>
      <c r="B39" s="69">
        <v>96600</v>
      </c>
      <c r="C39" s="68">
        <v>1359</v>
      </c>
      <c r="D39" s="68">
        <v>2718</v>
      </c>
      <c r="E39" s="68">
        <v>4077</v>
      </c>
      <c r="F39" s="68">
        <v>5436</v>
      </c>
      <c r="G39" s="70">
        <v>4377</v>
      </c>
      <c r="H39" s="70">
        <v>729</v>
      </c>
    </row>
    <row r="40" spans="1:8">
      <c r="A40" s="68">
        <v>34</v>
      </c>
      <c r="B40" s="69">
        <v>101100</v>
      </c>
      <c r="C40" s="68">
        <v>1422</v>
      </c>
      <c r="D40" s="68">
        <v>2844</v>
      </c>
      <c r="E40" s="68">
        <v>4266</v>
      </c>
      <c r="F40" s="68">
        <v>5688</v>
      </c>
      <c r="G40" s="70">
        <v>4580</v>
      </c>
      <c r="H40" s="70">
        <v>763</v>
      </c>
    </row>
    <row r="41" spans="1:8">
      <c r="A41" s="68">
        <v>35</v>
      </c>
      <c r="B41" s="69">
        <v>105600</v>
      </c>
      <c r="C41" s="68">
        <v>1486</v>
      </c>
      <c r="D41" s="68">
        <v>2972</v>
      </c>
      <c r="E41" s="68">
        <v>4458</v>
      </c>
      <c r="F41" s="68">
        <v>5944</v>
      </c>
      <c r="G41" s="70">
        <v>4784</v>
      </c>
      <c r="H41" s="70">
        <v>797</v>
      </c>
    </row>
    <row r="42" spans="1:8">
      <c r="A42" s="71">
        <v>36</v>
      </c>
      <c r="B42" s="72">
        <v>110100</v>
      </c>
      <c r="C42" s="71">
        <v>1549</v>
      </c>
      <c r="D42" s="71">
        <v>3098</v>
      </c>
      <c r="E42" s="71">
        <v>4647</v>
      </c>
      <c r="F42" s="71">
        <v>6196</v>
      </c>
      <c r="G42" s="73">
        <v>4988</v>
      </c>
      <c r="H42" s="73">
        <v>831</v>
      </c>
    </row>
    <row r="43" spans="1:8">
      <c r="A43" s="74">
        <v>37</v>
      </c>
      <c r="B43" s="75">
        <v>115500</v>
      </c>
      <c r="C43" s="74">
        <v>1625</v>
      </c>
      <c r="D43" s="74">
        <v>3250</v>
      </c>
      <c r="E43" s="74">
        <v>4875</v>
      </c>
      <c r="F43" s="74">
        <v>6500</v>
      </c>
      <c r="G43" s="76">
        <v>5233</v>
      </c>
      <c r="H43" s="76">
        <v>872</v>
      </c>
    </row>
    <row r="44" spans="1:8">
      <c r="A44" s="68">
        <v>38</v>
      </c>
      <c r="B44" s="69">
        <v>120900</v>
      </c>
      <c r="C44" s="68">
        <v>1701</v>
      </c>
      <c r="D44" s="68">
        <v>3402</v>
      </c>
      <c r="E44" s="68">
        <v>5103</v>
      </c>
      <c r="F44" s="68">
        <v>6804</v>
      </c>
      <c r="G44" s="70">
        <v>5477</v>
      </c>
      <c r="H44" s="70">
        <v>913</v>
      </c>
    </row>
    <row r="45" spans="1:8">
      <c r="A45" s="68">
        <v>39</v>
      </c>
      <c r="B45" s="69">
        <v>126300</v>
      </c>
      <c r="C45" s="68">
        <v>1777</v>
      </c>
      <c r="D45" s="68">
        <v>3554</v>
      </c>
      <c r="E45" s="68">
        <v>5331</v>
      </c>
      <c r="F45" s="68">
        <v>7108</v>
      </c>
      <c r="G45" s="70">
        <v>5722</v>
      </c>
      <c r="H45" s="70">
        <v>954</v>
      </c>
    </row>
    <row r="46" spans="1:8">
      <c r="A46" s="68">
        <v>40</v>
      </c>
      <c r="B46" s="69">
        <v>131700</v>
      </c>
      <c r="C46" s="68">
        <v>1853</v>
      </c>
      <c r="D46" s="68">
        <v>3706</v>
      </c>
      <c r="E46" s="68">
        <v>5559</v>
      </c>
      <c r="F46" s="68">
        <v>7412</v>
      </c>
      <c r="G46" s="70">
        <v>5967</v>
      </c>
      <c r="H46" s="70">
        <v>994</v>
      </c>
    </row>
    <row r="47" spans="1:8">
      <c r="A47" s="68">
        <v>41</v>
      </c>
      <c r="B47" s="69">
        <v>137100</v>
      </c>
      <c r="C47" s="68">
        <v>1929</v>
      </c>
      <c r="D47" s="68">
        <v>3858</v>
      </c>
      <c r="E47" s="68">
        <v>5787</v>
      </c>
      <c r="F47" s="68">
        <v>7716</v>
      </c>
      <c r="G47" s="70">
        <v>6211</v>
      </c>
      <c r="H47" s="70">
        <v>1035</v>
      </c>
    </row>
    <row r="48" spans="1:8">
      <c r="A48" s="68">
        <v>42</v>
      </c>
      <c r="B48" s="69">
        <v>142500</v>
      </c>
      <c r="C48" s="68">
        <v>2005</v>
      </c>
      <c r="D48" s="68">
        <v>4010</v>
      </c>
      <c r="E48" s="68">
        <v>6015</v>
      </c>
      <c r="F48" s="68">
        <v>8020</v>
      </c>
      <c r="G48" s="70">
        <v>6456</v>
      </c>
      <c r="H48" s="70">
        <v>1076</v>
      </c>
    </row>
    <row r="49" spans="1:8">
      <c r="A49" s="68">
        <v>43</v>
      </c>
      <c r="B49" s="69">
        <v>147900</v>
      </c>
      <c r="C49" s="68">
        <v>2081</v>
      </c>
      <c r="D49" s="68">
        <v>4162</v>
      </c>
      <c r="E49" s="68">
        <v>6243</v>
      </c>
      <c r="F49" s="68">
        <v>8324</v>
      </c>
      <c r="G49" s="70">
        <v>6701</v>
      </c>
      <c r="H49" s="70">
        <v>1117</v>
      </c>
    </row>
    <row r="50" spans="1:8">
      <c r="A50" s="71">
        <v>44</v>
      </c>
      <c r="B50" s="72">
        <v>150000</v>
      </c>
      <c r="C50" s="71">
        <v>2111</v>
      </c>
      <c r="D50" s="71">
        <v>4222</v>
      </c>
      <c r="E50" s="71">
        <v>6333</v>
      </c>
      <c r="F50" s="71">
        <v>8444</v>
      </c>
      <c r="G50" s="73">
        <v>6796</v>
      </c>
      <c r="H50" s="73">
        <v>1133</v>
      </c>
    </row>
    <row r="51" spans="1:8">
      <c r="A51" s="74">
        <v>45</v>
      </c>
      <c r="B51" s="75">
        <v>156400</v>
      </c>
      <c r="C51" s="74">
        <v>2201</v>
      </c>
      <c r="D51" s="74">
        <v>4402</v>
      </c>
      <c r="E51" s="74">
        <v>6603</v>
      </c>
      <c r="F51" s="74">
        <v>8804</v>
      </c>
      <c r="G51" s="76">
        <v>7086</v>
      </c>
      <c r="H51" s="76">
        <v>1181</v>
      </c>
    </row>
    <row r="52" spans="1:8">
      <c r="A52" s="68">
        <v>46</v>
      </c>
      <c r="B52" s="69">
        <v>162800</v>
      </c>
      <c r="C52" s="68">
        <v>2291</v>
      </c>
      <c r="D52" s="68">
        <v>4582</v>
      </c>
      <c r="E52" s="68">
        <v>6873</v>
      </c>
      <c r="F52" s="68">
        <v>9164</v>
      </c>
      <c r="G52" s="70">
        <v>7376</v>
      </c>
      <c r="H52" s="70">
        <v>1229</v>
      </c>
    </row>
    <row r="53" spans="1:8">
      <c r="A53" s="68">
        <v>47</v>
      </c>
      <c r="B53" s="69">
        <v>169200</v>
      </c>
      <c r="C53" s="68">
        <v>2381</v>
      </c>
      <c r="D53" s="68">
        <v>4762</v>
      </c>
      <c r="E53" s="68">
        <v>7143</v>
      </c>
      <c r="F53" s="68">
        <v>9524</v>
      </c>
      <c r="G53" s="70">
        <v>7666</v>
      </c>
      <c r="H53" s="70">
        <v>1278</v>
      </c>
    </row>
    <row r="54" spans="1:8">
      <c r="A54" s="68">
        <v>48</v>
      </c>
      <c r="B54" s="69">
        <v>175600</v>
      </c>
      <c r="C54" s="68">
        <v>2471</v>
      </c>
      <c r="D54" s="68">
        <v>4942</v>
      </c>
      <c r="E54" s="68">
        <v>7413</v>
      </c>
      <c r="F54" s="68">
        <v>9884</v>
      </c>
      <c r="G54" s="70">
        <v>7956</v>
      </c>
      <c r="H54" s="70">
        <v>1326</v>
      </c>
    </row>
    <row r="55" spans="1:8">
      <c r="A55" s="71">
        <v>49</v>
      </c>
      <c r="B55" s="72">
        <v>182000</v>
      </c>
      <c r="C55" s="71">
        <v>2561</v>
      </c>
      <c r="D55" s="71">
        <v>5122</v>
      </c>
      <c r="E55" s="71">
        <v>7683</v>
      </c>
      <c r="F55" s="71">
        <v>10244</v>
      </c>
      <c r="G55" s="73">
        <v>8246</v>
      </c>
      <c r="H55" s="73">
        <v>1374</v>
      </c>
    </row>
    <row r="56" spans="1:8" ht="31.5" customHeight="1">
      <c r="A56" s="171" t="s">
        <v>223</v>
      </c>
      <c r="B56" s="171"/>
      <c r="C56" s="171"/>
      <c r="D56" s="171"/>
      <c r="E56" s="171"/>
      <c r="F56" s="171"/>
      <c r="G56" s="171"/>
      <c r="H56" s="78" t="s">
        <v>218</v>
      </c>
    </row>
    <row r="57" spans="1:8">
      <c r="A57" s="170" t="s">
        <v>219</v>
      </c>
      <c r="B57" s="170"/>
      <c r="C57" s="12"/>
      <c r="D57" s="12"/>
      <c r="E57" s="12"/>
      <c r="F57" s="12"/>
      <c r="G57" s="12"/>
      <c r="H57" s="12"/>
    </row>
    <row r="58" spans="1:8">
      <c r="A58" s="172" t="s">
        <v>220</v>
      </c>
      <c r="B58" s="172"/>
      <c r="C58" s="172"/>
      <c r="D58" s="172"/>
      <c r="E58" s="172"/>
      <c r="F58" s="172"/>
      <c r="G58" s="172"/>
      <c r="H58" s="172"/>
    </row>
    <row r="59" spans="1:8" ht="30" customHeight="1">
      <c r="A59" s="172"/>
      <c r="B59" s="172"/>
      <c r="C59" s="172"/>
      <c r="D59" s="172"/>
      <c r="E59" s="172"/>
      <c r="F59" s="172"/>
      <c r="G59" s="172"/>
      <c r="H59" s="172"/>
    </row>
    <row r="60" spans="1:8" ht="30" customHeight="1">
      <c r="A60" s="172" t="s">
        <v>221</v>
      </c>
      <c r="B60" s="172"/>
      <c r="C60" s="172"/>
      <c r="D60" s="172"/>
      <c r="E60" s="172"/>
      <c r="F60" s="172"/>
      <c r="G60" s="172"/>
      <c r="H60" s="172"/>
    </row>
    <row r="61" spans="1:8" ht="30" customHeight="1">
      <c r="A61" s="172" t="s">
        <v>222</v>
      </c>
      <c r="B61" s="172"/>
      <c r="C61" s="172"/>
      <c r="D61" s="172"/>
      <c r="E61" s="172"/>
      <c r="F61" s="172"/>
      <c r="G61" s="172"/>
      <c r="H61" s="172"/>
    </row>
  </sheetData>
  <mergeCells count="9">
    <mergeCell ref="A58:H59"/>
    <mergeCell ref="A60:H60"/>
    <mergeCell ref="A61:H61"/>
    <mergeCell ref="A3:H3"/>
    <mergeCell ref="A1:H1"/>
    <mergeCell ref="B4:B6"/>
    <mergeCell ref="C4:F5"/>
    <mergeCell ref="A57:B57"/>
    <mergeCell ref="A56:G56"/>
  </mergeCells>
  <phoneticPr fontId="2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本國籍員工</vt:lpstr>
      <vt:lpstr>外國籍員工</vt:lpstr>
      <vt:lpstr>1070101勞退金</vt:lpstr>
      <vt:lpstr>1070101起健保費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2017-12-08T02:45:32Z</cp:lastPrinted>
  <dcterms:created xsi:type="dcterms:W3CDTF">2016-01-14T03:21:49Z</dcterms:created>
  <dcterms:modified xsi:type="dcterms:W3CDTF">2017-12-08T02:46:26Z</dcterms:modified>
</cp:coreProperties>
</file>